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192.168.105.212\総務課\財政係\共有\財政状況資料集\R１財政状況資料集\提出\"/>
    </mc:Choice>
  </mc:AlternateContent>
  <xr:revisionPtr revIDLastSave="0" documentId="13_ncr:1_{674DA226-88F4-4959-A9E7-4D31904E2221}" xr6:coauthVersionLast="45" xr6:coauthVersionMax="45" xr10:uidLastSave="{00000000-0000-0000-0000-000000000000}"/>
  <bookViews>
    <workbookView xWindow="-120" yWindow="-120" windowWidth="19440" windowHeight="15000" tabRatio="85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23" i="12" l="1"/>
  <c r="AU63" i="12" l="1"/>
  <c r="AP63" i="12"/>
  <c r="AP23" i="12"/>
  <c r="AA23" i="12"/>
  <c r="V23" i="12"/>
  <c r="Q23" i="12"/>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 r="BW34" i="10" l="1"/>
  <c r="BW35" i="10" s="1"/>
  <c r="BW36" i="10" s="1"/>
  <c r="BW37" i="10" s="1"/>
  <c r="BW38" i="10" s="1"/>
  <c r="BW39" i="10" s="1"/>
  <c r="BW40" i="10" s="1"/>
  <c r="BW41" i="10" s="1"/>
  <c r="BW42" i="10" s="1"/>
  <c r="BW43" i="10" s="1"/>
  <c r="CO34" i="10" s="1"/>
</calcChain>
</file>

<file path=xl/sharedStrings.xml><?xml version="1.0" encoding="utf-8"?>
<sst xmlns="http://schemas.openxmlformats.org/spreadsheetml/2006/main" count="1118" uniqueCount="602">
  <si>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</si>
  <si>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</si>
  <si>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</si>
  <si>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</si>
  <si>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</si>
  <si>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</si>
  <si>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</si>
  <si>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</si>
  <si>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</si>
  <si>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</si>
  <si>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</si>
  <si>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</si>
  <si>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</si>
  <si>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</si>
  <si>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</si>
  <si>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</si>
  <si>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</si>
  <si>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</si>
  <si>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</si>
  <si>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</si>
  <si>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</si>
  <si>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</si>
  <si>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</si>
  <si>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</si>
  <si>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</si>
  <si>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</si>
  <si>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</si>
  <si>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</si>
  <si>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</si>
  <si>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</si>
  <si>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</si>
  <si>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</si>
  <si>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</si>
  <si>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</si>
  <si>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</si>
  <si>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</si>
  <si>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</si>
  <si>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</si>
  <si>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</si>
  <si>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</si>
  <si>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</si>
  <si>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</si>
  <si>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</si>
  <si>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</si>
  <si>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</si>
  <si>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</si>
  <si>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</si>
  <si>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</si>
  <si>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</si>
  <si>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</si>
  <si>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</si>
  <si>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</si>
  <si>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</si>
  <si>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</si>
  <si>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</si>
  <si>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</si>
  <si>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</si>
  <si>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</si>
  <si>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</si>
  <si>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</si>
  <si>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</si>
  <si>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</si>
  <si>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</si>
  <si>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</si>
  <si>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</si>
  <si>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</si>
  <si>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</si>
  <si>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</si>
  <si>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</si>
  <si>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</si>
  <si>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</si>
  <si>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</si>
  <si>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</si>
  <si>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</si>
  <si>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</si>
  <si>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</si>
  <si>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</si>
  <si>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</si>
  <si>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</si>
  <si>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</si>
  <si>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</si>
  <si>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</si>
  <si>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</si>
  <si>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</si>
  <si>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</si>
  <si>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</si>
  <si>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</si>
  <si>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</si>
  <si>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</si>
  <si>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</si>
  <si>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</si>
  <si>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</si>
  <si>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</si>
  <si>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</si>
  <si>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</si>
  <si>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</si>
  <si>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</si>
  <si>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</si>
  <si>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</si>
  <si>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</si>
  <si>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</si>
  <si>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</si>
  <si>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</si>
  <si>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</si>
  <si>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</si>
  <si>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</si>
  <si>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</si>
  <si>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</si>
  <si>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</si>
  <si>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</si>
  <si>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</si>
  <si>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</si>
  <si>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</si>
  <si>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</si>
  <si>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</si>
  <si>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</si>
  <si>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</si>
  <si>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</si>
  <si>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</si>
  <si>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</si>
  <si>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</si>
  <si>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</si>
  <si>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</si>
  <si>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</si>
  <si>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</si>
  <si>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</si>
  <si>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</si>
  <si>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</si>
  <si>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</si>
  <si>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</si>
  <si>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</si>
  <si>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</si>
  <si>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</si>
  <si>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</si>
  <si>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</si>
  <si>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</si>
  <si>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</si>
  <si>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</si>
  <si>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</si>
  <si>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</si>
  <si>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</si>
  <si>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</si>
  <si>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</si>
  <si>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</si>
  <si>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</si>
  <si>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</si>
  <si>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</si>
  <si>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</si>
  <si>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</si>
  <si>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</si>
  <si>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</si>
  <si>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小竹町立病院事業特別会計</t>
    <phoneticPr fontId="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</si>
  <si>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</si>
  <si>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</si>
  <si>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</si>
  <si>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</si>
  <si>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</si>
  <si>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</si>
  <si>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</si>
  <si>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</si>
  <si>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</si>
  <si>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</si>
  <si>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</si>
  <si>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</si>
  <si>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</si>
  <si>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</si>
  <si>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</si>
  <si>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</si>
  <si>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</si>
  <si>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</si>
  <si>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</si>
  <si>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</si>
  <si>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</si>
  <si>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</si>
  <si>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</si>
  <si>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</si>
  <si>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</si>
  <si>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</si>
  <si>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</si>
  <si>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</si>
  <si>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</si>
  <si>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</si>
  <si>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</si>
  <si>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</si>
  <si>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</si>
  <si>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</si>
  <si>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</si>
  <si>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</si>
  <si>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</si>
  <si>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</si>
  <si>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</si>
  <si>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</si>
  <si>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</si>
  <si>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</si>
  <si>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</si>
  <si>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</si>
  <si>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</si>
  <si>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</si>
  <si>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</si>
  <si>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</si>
  <si>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</si>
  <si>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</si>
  <si>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</si>
  <si>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</si>
  <si>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</si>
  <si>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</si>
  <si>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</si>
  <si>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</si>
  <si>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</si>
  <si>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</si>
  <si>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福岡県小竹町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</si>
  <si>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</si>
  <si>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</si>
  <si>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</si>
  <si>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</si>
  <si>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</si>
  <si>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</si>
  <si>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</si>
  <si>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</si>
  <si>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</si>
  <si>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</si>
  <si>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</si>
  <si>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</si>
  <si>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</si>
  <si>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</si>
  <si>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</si>
  <si>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</si>
  <si>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</si>
  <si>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</si>
  <si>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</si>
  <si>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</si>
  <si>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</si>
  <si>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</si>
  <si>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</si>
  <si>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</si>
  <si>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</si>
  <si>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</si>
  <si>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</si>
  <si>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</si>
  <si>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</si>
  <si>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</si>
  <si>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</si>
  <si>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</si>
  <si>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</si>
  <si>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</si>
  <si>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</si>
  <si>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</si>
  <si>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</si>
  <si>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</si>
  <si>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</si>
  <si>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</si>
  <si>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</si>
  <si>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</si>
  <si>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</si>
  <si>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</si>
  <si>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</si>
  <si>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</si>
  <si>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</si>
  <si>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</si>
  <si>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</si>
  <si>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</si>
  <si>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</si>
  <si>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</si>
  <si>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</si>
  <si>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</si>
  <si>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</si>
  <si>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</si>
  <si>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</si>
  <si>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</si>
  <si>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</si>
  <si>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</si>
  <si>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</si>
  <si>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</si>
  <si>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</si>
  <si>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</si>
  <si>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</si>
  <si>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</si>
  <si>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</si>
  <si>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</si>
  <si>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</si>
  <si>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</si>
  <si>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</si>
  <si>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</si>
  <si>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</si>
  <si>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</si>
  <si>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</si>
  <si>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</si>
  <si>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</si>
  <si>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</si>
  <si>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</si>
  <si>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</si>
  <si>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</si>
  <si>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</si>
  <si>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</si>
  <si>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</si>
  <si>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</si>
  <si>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</si>
  <si>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</si>
  <si>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</si>
  <si>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</si>
  <si>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</si>
  <si>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</si>
  <si>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</si>
  <si>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</si>
  <si>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</si>
  <si>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</si>
  <si>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</si>
  <si>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</si>
  <si>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</si>
  <si>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</si>
  <si>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</si>
  <si>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</si>
  <si>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</si>
  <si>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</si>
  <si>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</si>
  <si>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</si>
  <si>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</si>
  <si>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</si>
  <si>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</si>
  <si>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</si>
  <si>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</si>
  <si>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</si>
  <si>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</si>
  <si>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</si>
  <si>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</si>
  <si>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</si>
  <si>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</si>
  <si>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</si>
  <si>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</si>
  <si>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</si>
  <si>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</si>
  <si>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</si>
  <si>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</si>
  <si>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</si>
  <si>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</si>
  <si>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</si>
  <si>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</si>
  <si>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</si>
  <si>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</si>
  <si>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</si>
  <si>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</si>
  <si>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</si>
  <si>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</si>
  <si>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</si>
  <si>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</si>
  <si>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</si>
  <si>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</si>
  <si>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</si>
  <si>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</si>
  <si>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</si>
  <si>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</si>
  <si>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</si>
  <si>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</si>
  <si>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</si>
  <si>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</si>
  <si>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</si>
  <si>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</si>
  <si>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</si>
  <si>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</si>
  <si>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</si>
  <si>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</si>
  <si>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</si>
  <si>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</si>
  <si>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</si>
  <si>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福岡県小竹町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</si>
  <si>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</si>
  <si>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</si>
  <si>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</si>
  <si>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</si>
  <si>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</si>
  <si>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</si>
  <si>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</si>
  <si>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</si>
  <si>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</si>
  <si>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</si>
  <si>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</si>
  <si>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</si>
  <si>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</si>
  <si>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</si>
  <si>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</si>
  <si>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</si>
  <si>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</si>
  <si>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</si>
  <si>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</si>
  <si>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</si>
  <si>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</si>
  <si>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</si>
  <si>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</si>
  <si>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</si>
  <si>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</si>
  <si>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</si>
  <si>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</si>
  <si>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</si>
  <si>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</si>
  <si>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</si>
  <si>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</si>
  <si>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</si>
  <si>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</si>
  <si>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</si>
  <si>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小竹町国民健康保険特別会計</t>
    <phoneticPr fontId="5"/>
  </si>
  <si>
    <t>小竹町後期高齢者医療特別会計</t>
    <phoneticPr fontId="5"/>
  </si>
  <si>
    <t>小竹町立病院事業特別会計</t>
    <phoneticPr fontId="5"/>
  </si>
  <si>
    <t>法適用企業</t>
    <phoneticPr fontId="5"/>
  </si>
  <si>
    <t>小竹町水道事業特別会計</t>
    <phoneticPr fontId="5"/>
  </si>
  <si>
    <t>小竹町農業集落排水事業特別会計</t>
    <phoneticPr fontId="5"/>
  </si>
  <si>
    <t>法非適用企業</t>
    <phoneticPr fontId="5"/>
  </si>
  <si>
    <t>小竹町公共下水道事業特別会計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</si>
  <si>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</si>
  <si>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</si>
  <si>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</si>
  <si>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</si>
  <si>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</si>
  <si>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</si>
  <si>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</si>
  <si>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</si>
  <si>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</si>
  <si>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</si>
  <si>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</si>
  <si>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</si>
  <si>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</si>
  <si>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</si>
  <si>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</si>
  <si>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</si>
  <si>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</si>
  <si>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</si>
  <si>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</si>
  <si>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</si>
  <si>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</si>
  <si>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</si>
  <si>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</si>
  <si>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</si>
  <si>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</si>
  <si>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</si>
  <si>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</si>
  <si>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</si>
  <si>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</si>
  <si>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</si>
  <si>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</si>
  <si>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</si>
  <si>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</si>
  <si>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</si>
  <si>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</si>
  <si>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</si>
  <si>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</si>
  <si>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</si>
  <si>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</si>
  <si>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</si>
  <si>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</si>
  <si>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</si>
  <si>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</si>
  <si>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</si>
  <si>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</si>
  <si>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</si>
  <si>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</si>
  <si>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</si>
  <si>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</si>
  <si>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</si>
  <si>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</si>
  <si>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</si>
  <si>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</si>
  <si>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</si>
  <si>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</si>
  <si>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</si>
  <si>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</si>
  <si>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</si>
  <si>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</si>
  <si>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</si>
  <si>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</si>
  <si>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</si>
  <si>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</si>
  <si>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小竹町農業集落排水事業特別会計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</si>
  <si>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</si>
  <si>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小竹町立病院事業特別会計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</si>
  <si>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</si>
  <si>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</si>
  <si>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</si>
  <si>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</si>
  <si>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</si>
  <si>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</si>
  <si>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</si>
  <si>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</si>
  <si>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</si>
  <si>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</si>
  <si>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</si>
  <si>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</si>
  <si>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</si>
  <si>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</si>
  <si>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</si>
  <si>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</si>
  <si>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</si>
  <si>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</si>
  <si>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</si>
  <si>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</si>
  <si>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</si>
  <si>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</si>
  <si>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</si>
  <si>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</si>
  <si>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</si>
  <si>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</si>
  <si>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</si>
  <si>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</si>
  <si>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</si>
  <si>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</si>
  <si>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</si>
  <si>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</si>
  <si>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</si>
  <si>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</si>
  <si>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</si>
  <si>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</si>
  <si>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</si>
  <si>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</si>
  <si>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</si>
  <si>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</si>
  <si>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</si>
  <si>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</si>
  <si>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</si>
  <si>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</si>
  <si>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</si>
  <si>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</si>
  <si>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</si>
  <si>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</si>
  <si>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</si>
  <si>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</si>
  <si>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</si>
  <si>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</si>
  <si>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</si>
  <si>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</si>
  <si>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</si>
  <si>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</si>
  <si>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</si>
  <si>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</si>
  <si>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</si>
  <si>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</si>
  <si>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</si>
  <si>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</si>
  <si>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</si>
  <si>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</si>
  <si>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</si>
  <si>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</si>
  <si>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</si>
  <si>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</si>
  <si>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</si>
  <si>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</si>
  <si>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</si>
  <si>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</si>
  <si>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</si>
  <si>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</si>
  <si>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</si>
  <si>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</si>
  <si>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</si>
  <si>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</si>
  <si>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</si>
  <si>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</si>
  <si>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</si>
  <si>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</si>
  <si>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</si>
  <si>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</si>
  <si>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</si>
  <si>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5.45</t>
  </si>
  <si>
    <t>▲ 7.55</t>
  </si>
  <si>
    <t>小竹町立病院事業特別会計</t>
  </si>
  <si>
    <t>▲ 3.82</t>
  </si>
  <si>
    <t>▲ 5.43</t>
  </si>
  <si>
    <t>▲ 6.02</t>
  </si>
  <si>
    <t>▲ 5.50</t>
  </si>
  <si>
    <t>▲ 2.99</t>
  </si>
  <si>
    <t>小竹町水道事業特別会計</t>
  </si>
  <si>
    <t>一般会計</t>
  </si>
  <si>
    <t>小竹町国民健康保険特別会計</t>
  </si>
  <si>
    <t>▲ 0.20</t>
  </si>
  <si>
    <t>小竹町後期高齢者医療特別会計</t>
  </si>
  <si>
    <t>小竹町農業集落排水事業特別会計</t>
  </si>
  <si>
    <t>小竹町公共下水道事業特別会計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</si>
  <si>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</si>
  <si>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</si>
  <si>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</si>
  <si>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</si>
  <si>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</si>
  <si>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</si>
  <si>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</si>
  <si>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</si>
  <si>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福岡県市町村消防団員等公務災害補償組合</t>
    <rPh sb="0" eb="3">
      <t>フクオカケン</t>
    </rPh>
    <rPh sb="3" eb="6">
      <t>シチョウソン</t>
    </rPh>
    <rPh sb="6" eb="9">
      <t>ショウボウダン</t>
    </rPh>
    <rPh sb="9" eb="11">
      <t>イントウ</t>
    </rPh>
    <rPh sb="11" eb="13">
      <t>コウム</t>
    </rPh>
    <rPh sb="13" eb="15">
      <t>サイガイ</t>
    </rPh>
    <rPh sb="15" eb="17">
      <t>ホショウ</t>
    </rPh>
    <rPh sb="17" eb="19">
      <t>クミアイ</t>
    </rPh>
    <phoneticPr fontId="2"/>
  </si>
  <si>
    <t>福岡県自治会館管理組合</t>
    <rPh sb="0" eb="3">
      <t>フクオカケン</t>
    </rPh>
    <rPh sb="3" eb="5">
      <t>ジチ</t>
    </rPh>
    <rPh sb="5" eb="6">
      <t>カイ</t>
    </rPh>
    <rPh sb="6" eb="7">
      <t>カン</t>
    </rPh>
    <rPh sb="7" eb="9">
      <t>カンリ</t>
    </rPh>
    <rPh sb="9" eb="11">
      <t>クミアイ</t>
    </rPh>
    <phoneticPr fontId="2"/>
  </si>
  <si>
    <t>宮若市外二町じん芥処理施設組合</t>
    <rPh sb="0" eb="2">
      <t>ミヤワカ</t>
    </rPh>
    <rPh sb="2" eb="4">
      <t>シガイ</t>
    </rPh>
    <rPh sb="4" eb="6">
      <t>ニチョウ</t>
    </rPh>
    <rPh sb="8" eb="9">
      <t>カイ</t>
    </rPh>
    <rPh sb="9" eb="11">
      <t>ショリ</t>
    </rPh>
    <rPh sb="11" eb="13">
      <t>シセツ</t>
    </rPh>
    <rPh sb="13" eb="15">
      <t>クミアイ</t>
    </rPh>
    <phoneticPr fontId="2"/>
  </si>
  <si>
    <t>直方・鞍手広域市町村圏事務組合（一般会計）</t>
    <rPh sb="0" eb="2">
      <t>ノオガタ</t>
    </rPh>
    <rPh sb="3" eb="5">
      <t>クラテ</t>
    </rPh>
    <rPh sb="5" eb="7">
      <t>コウイキ</t>
    </rPh>
    <rPh sb="7" eb="10">
      <t>シチョウソン</t>
    </rPh>
    <rPh sb="10" eb="11">
      <t>ケン</t>
    </rPh>
    <rPh sb="11" eb="13">
      <t>ジム</t>
    </rPh>
    <rPh sb="13" eb="15">
      <t>クミアイ</t>
    </rPh>
    <rPh sb="16" eb="18">
      <t>イッパン</t>
    </rPh>
    <rPh sb="18" eb="20">
      <t>カイケイ</t>
    </rPh>
    <phoneticPr fontId="2"/>
  </si>
  <si>
    <t>直方・鞍手広域市町村圏事務組合（休日等急患センター事業特別会計）</t>
    <rPh sb="0" eb="2">
      <t>ノオガタ</t>
    </rPh>
    <rPh sb="3" eb="5">
      <t>クラテ</t>
    </rPh>
    <rPh sb="5" eb="7">
      <t>コウイキ</t>
    </rPh>
    <rPh sb="7" eb="10">
      <t>シチョウソン</t>
    </rPh>
    <rPh sb="10" eb="11">
      <t>ケン</t>
    </rPh>
    <rPh sb="11" eb="13">
      <t>ジム</t>
    </rPh>
    <rPh sb="13" eb="15">
      <t>クミアイ</t>
    </rPh>
    <rPh sb="16" eb="19">
      <t>キュウジツトウ</t>
    </rPh>
    <rPh sb="19" eb="21">
      <t>キュウカン</t>
    </rPh>
    <rPh sb="25" eb="27">
      <t>ジギョウ</t>
    </rPh>
    <rPh sb="27" eb="29">
      <t>トクベツ</t>
    </rPh>
    <rPh sb="29" eb="31">
      <t>カイケイ</t>
    </rPh>
    <phoneticPr fontId="2"/>
  </si>
  <si>
    <t>直方・鞍手広域市町村圏事務組合（消防事業特別会計）</t>
    <rPh sb="0" eb="2">
      <t>ノオガタ</t>
    </rPh>
    <rPh sb="3" eb="5">
      <t>クラテ</t>
    </rPh>
    <rPh sb="5" eb="7">
      <t>コウイキ</t>
    </rPh>
    <rPh sb="7" eb="10">
      <t>シチョウソン</t>
    </rPh>
    <rPh sb="10" eb="11">
      <t>ケン</t>
    </rPh>
    <rPh sb="11" eb="13">
      <t>ジム</t>
    </rPh>
    <rPh sb="13" eb="15">
      <t>クミアイ</t>
    </rPh>
    <rPh sb="16" eb="18">
      <t>ショウボウ</t>
    </rPh>
    <rPh sb="18" eb="20">
      <t>ジギョウ</t>
    </rPh>
    <rPh sb="20" eb="22">
      <t>トクベツ</t>
    </rPh>
    <rPh sb="22" eb="24">
      <t>カイケイ</t>
    </rPh>
    <phoneticPr fontId="2"/>
  </si>
  <si>
    <t>ふくおか県央環境施設組合</t>
    <rPh sb="4" eb="6">
      <t>ケンオウ</t>
    </rPh>
    <rPh sb="6" eb="8">
      <t>カンキョウ</t>
    </rPh>
    <rPh sb="8" eb="10">
      <t>シセツ</t>
    </rPh>
    <rPh sb="10" eb="12">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</si>
  <si>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</si>
  <si>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</si>
  <si>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</si>
  <si>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</si>
  <si>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</si>
  <si>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</si>
  <si>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</si>
  <si>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小竹町土地開発公社</t>
    <rPh sb="0" eb="3">
      <t>コタケマチ</t>
    </rPh>
    <rPh sb="3" eb="5">
      <t>トチ</t>
    </rPh>
    <rPh sb="5" eb="7">
      <t>カイハツ</t>
    </rPh>
    <rPh sb="7" eb="9">
      <t>コウシャ</t>
    </rPh>
    <phoneticPr fontId="2"/>
  </si>
  <si>
    <t>-</t>
    <phoneticPr fontId="2"/>
  </si>
  <si>
    <t>職員退職手当基金</t>
    <phoneticPr fontId="2"/>
  </si>
  <si>
    <t>災害対策基金</t>
    <phoneticPr fontId="2"/>
  </si>
  <si>
    <t>小竹町定住促進住宅基金</t>
    <phoneticPr fontId="2"/>
  </si>
  <si>
    <t>ふるさと応援基金</t>
    <phoneticPr fontId="2"/>
  </si>
  <si>
    <t>農業用施設整備及び自然環境の保全等に関する基金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</si>
</sst>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2760B17-AA81-4CD1-8E6F-00CDBB90239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4160-4627-94BF-E39F690F18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146748</c:v>
                </c:pt>
                <c:pt idx="1">
                  <c:v>79132</c:v>
                </c:pt>
                <c:pt idx="2">
                  <c:v>85831</c:v>
                </c:pt>
                <c:pt idx="3">
                  <c:v>71907</c:v>
                </c:pt>
                <c:pt idx="4">
                  <c:v>215638</c:v>
                </c:pt>
              </c:numCache>
            </c:numRef>
          </c:val>
          <c:smooth val="0"/>
          <c:extLst>
            <c:ext xmlns:c16="http://schemas.microsoft.com/office/drawing/2014/chart" uri="{C3380CC4-5D6E-409C-BE32-E72D297353CC}">
              <c16:uniqueId val="{00000001-4160-4627-94BF-E39F690F18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6.72</c:v>
                </c:pt>
                <c:pt idx="1">
                  <c:v>9.73</c:v>
                </c:pt>
                <c:pt idx="2">
                  <c:v>4.3899999999999997</c:v>
                </c:pt>
                <c:pt idx="3">
                  <c:v>5.79</c:v>
                </c:pt>
                <c:pt idx="4">
                  <c:v>2.35</c:v>
                </c:pt>
              </c:numCache>
            </c:numRef>
          </c:val>
          <c:extLst>
            <c:ext xmlns:c16="http://schemas.microsoft.com/office/drawing/2014/chart" uri="{C3380CC4-5D6E-409C-BE32-E72D297353CC}">
              <c16:uniqueId val="{00000000-6C8D-4CAF-A190-3A22A47F5D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12.29</c:v>
                </c:pt>
                <c:pt idx="1">
                  <c:v>17.940000000000001</c:v>
                </c:pt>
                <c:pt idx="2">
                  <c:v>26.7</c:v>
                </c:pt>
                <c:pt idx="3">
                  <c:v>29.06</c:v>
                </c:pt>
                <c:pt idx="4">
                  <c:v>28.25</c:v>
                </c:pt>
              </c:numCache>
            </c:numRef>
          </c:val>
          <c:extLst>
            <c:ext xmlns:c16="http://schemas.microsoft.com/office/drawing/2014/chart" uri="{C3380CC4-5D6E-409C-BE32-E72D297353CC}">
              <c16:uniqueId val="{00000001-6C8D-4CAF-A190-3A22A47F5D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8.2100000000000009</c:v>
                </c:pt>
                <c:pt idx="1">
                  <c:v>2.94</c:v>
                </c:pt>
                <c:pt idx="2">
                  <c:v>-5.45</c:v>
                </c:pt>
                <c:pt idx="3">
                  <c:v>1.18</c:v>
                </c:pt>
                <c:pt idx="4">
                  <c:v>-7.55</c:v>
                </c:pt>
              </c:numCache>
            </c:numRef>
          </c:val>
          <c:smooth val="0"/>
          <c:extLst>
            <c:ext xmlns:c16="http://schemas.microsoft.com/office/drawing/2014/chart" uri="{C3380CC4-5D6E-409C-BE32-E72D297353CC}">
              <c16:uniqueId val="{00000002-6C8D-4CAF-A190-3A22A47F5D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36-46C1-94E4-7C00666C4E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36-46C1-94E4-7C00666C4E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36-46C1-94E4-7C00666C4EC3}"/>
            </c:ext>
          </c:extLst>
        </c:ser>
        <c:ser>
          <c:idx val="3"/>
          <c:order val="3"/>
          <c:tx>
            <c:strRef>
              <c:f>データシート!$A$30</c:f>
              <c:strCache>
                <c:ptCount val="1"/>
                <c:pt idx="0">
                  <c:v>小竹町公共下水道事業特別会計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936-46C1-94E4-7C00666C4EC3}"/>
            </c:ext>
          </c:extLst>
        </c:ser>
        <c:ser>
          <c:idx val="4"/>
          <c:order val="4"/>
          <c:tx>
            <c:strRef>
              <c:f>データシート!$A$31</c:f>
              <c:strCache>
                <c:ptCount val="1"/>
                <c:pt idx="0">
                  <c:v>小竹町農業集落排水事業特別会計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936-46C1-94E4-7C00666C4EC3}"/>
            </c:ext>
          </c:extLst>
        </c:ser>
        <c:ser>
          <c:idx val="5"/>
          <c:order val="5"/>
          <c:tx>
            <c:strRef>
              <c:f>データシート!$A$32</c:f>
              <c:strCache>
                <c:ptCount val="1"/>
                <c:pt idx="0">
                  <c:v>小竹町後期高齢者医療特別会計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5-D936-46C1-94E4-7C00666C4EC3}"/>
            </c:ext>
          </c:extLst>
        </c:ser>
        <c:ser>
          <c:idx val="6"/>
          <c:order val="6"/>
          <c:tx>
            <c:strRef>
              <c:f>データシート!$A$33</c:f>
              <c:strCache>
                <c:ptCount val="1"/>
                <c:pt idx="0">
                  <c:v>小竹町国民健康保険特別会計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0.2</c:v>
                </c:pt>
                <c:pt idx="1">
                  <c:v>#N/A</c:v>
                </c:pt>
                <c:pt idx="2">
                  <c:v>#N/A</c:v>
                </c:pt>
                <c:pt idx="3">
                  <c:v>0.5</c:v>
                </c:pt>
                <c:pt idx="4">
                  <c:v>#N/A</c:v>
                </c:pt>
                <c:pt idx="5">
                  <c:v>1.61</c:v>
                </c:pt>
                <c:pt idx="6">
                  <c:v>#N/A</c:v>
                </c:pt>
                <c:pt idx="7">
                  <c:v>1.19</c:v>
                </c:pt>
                <c:pt idx="8">
                  <c:v>#N/A</c:v>
                </c:pt>
                <c:pt idx="9">
                  <c:v>0.89</c:v>
                </c:pt>
              </c:numCache>
            </c:numRef>
          </c:val>
          <c:extLst>
            <c:ext xmlns:c16="http://schemas.microsoft.com/office/drawing/2014/chart" uri="{C3380CC4-5D6E-409C-BE32-E72D297353CC}">
              <c16:uniqueId val="{00000006-D936-46C1-94E4-7C00666C4EC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6.71</c:v>
                </c:pt>
                <c:pt idx="2">
                  <c:v>#N/A</c:v>
                </c:pt>
                <c:pt idx="3">
                  <c:v>9.73</c:v>
                </c:pt>
                <c:pt idx="4">
                  <c:v>#N/A</c:v>
                </c:pt>
                <c:pt idx="5">
                  <c:v>4.3899999999999997</c:v>
                </c:pt>
                <c:pt idx="6">
                  <c:v>#N/A</c:v>
                </c:pt>
                <c:pt idx="7">
                  <c:v>5.79</c:v>
                </c:pt>
                <c:pt idx="8">
                  <c:v>#N/A</c:v>
                </c:pt>
                <c:pt idx="9">
                  <c:v>2.35</c:v>
                </c:pt>
              </c:numCache>
            </c:numRef>
          </c:val>
          <c:extLst>
            <c:ext xmlns:c16="http://schemas.microsoft.com/office/drawing/2014/chart" uri="{C3380CC4-5D6E-409C-BE32-E72D297353CC}">
              <c16:uniqueId val="{00000007-D936-46C1-94E4-7C00666C4EC3}"/>
            </c:ext>
          </c:extLst>
        </c:ser>
        <c:ser>
          <c:idx val="8"/>
          <c:order val="8"/>
          <c:tx>
            <c:strRef>
              <c:f>データシート!$A$35</c:f>
              <c:strCache>
                <c:ptCount val="1"/>
                <c:pt idx="0">
                  <c:v>小竹町水道事業特別会計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4.4800000000000004</c:v>
                </c:pt>
                <c:pt idx="2">
                  <c:v>#N/A</c:v>
                </c:pt>
                <c:pt idx="3">
                  <c:v>4.95</c:v>
                </c:pt>
                <c:pt idx="4">
                  <c:v>#N/A</c:v>
                </c:pt>
                <c:pt idx="5">
                  <c:v>5.0199999999999996</c:v>
                </c:pt>
                <c:pt idx="6">
                  <c:v>#N/A</c:v>
                </c:pt>
                <c:pt idx="7">
                  <c:v>4.47</c:v>
                </c:pt>
                <c:pt idx="8">
                  <c:v>#N/A</c:v>
                </c:pt>
                <c:pt idx="9">
                  <c:v>4.03</c:v>
                </c:pt>
              </c:numCache>
            </c:numRef>
          </c:val>
          <c:extLst>
            <c:ext xmlns:c16="http://schemas.microsoft.com/office/drawing/2014/chart" uri="{C3380CC4-5D6E-409C-BE32-E72D297353CC}">
              <c16:uniqueId val="{00000008-D936-46C1-94E4-7C00666C4EC3}"/>
            </c:ext>
          </c:extLst>
        </c:ser>
        <c:ser>
          <c:idx val="9"/>
          <c:order val="9"/>
          <c:tx>
            <c:strRef>
              <c:f>データシート!$A$36</c:f>
              <c:strCache>
                <c:ptCount val="1"/>
                <c:pt idx="0">
                  <c:v>小竹町立病院事業特別会計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3.82</c:v>
                </c:pt>
                <c:pt idx="1">
                  <c:v>#N/A</c:v>
                </c:pt>
                <c:pt idx="2">
                  <c:v>5.43</c:v>
                </c:pt>
                <c:pt idx="3">
                  <c:v>#N/A</c:v>
                </c:pt>
                <c:pt idx="4">
                  <c:v>6.02</c:v>
                </c:pt>
                <c:pt idx="5">
                  <c:v>#N/A</c:v>
                </c:pt>
                <c:pt idx="6">
                  <c:v>5.5</c:v>
                </c:pt>
                <c:pt idx="7">
                  <c:v>#N/A</c:v>
                </c:pt>
                <c:pt idx="8">
                  <c:v>2.99</c:v>
                </c:pt>
                <c:pt idx="9">
                  <c:v>#N/A</c:v>
                </c:pt>
              </c:numCache>
            </c:numRef>
          </c:val>
          <c:extLst>
            <c:ext xmlns:c16="http://schemas.microsoft.com/office/drawing/2014/chart" uri="{C3380CC4-5D6E-409C-BE32-E72D297353CC}">
              <c16:uniqueId val="{00000009-D936-46C1-94E4-7C00666C4E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459</c:v>
                </c:pt>
                <c:pt idx="5">
                  <c:v>430</c:v>
                </c:pt>
                <c:pt idx="8">
                  <c:v>413</c:v>
                </c:pt>
                <c:pt idx="11">
                  <c:v>414</c:v>
                </c:pt>
                <c:pt idx="14">
                  <c:v>417</c:v>
                </c:pt>
              </c:numCache>
            </c:numRef>
          </c:val>
          <c:extLst>
            <c:ext xmlns:c16="http://schemas.microsoft.com/office/drawing/2014/chart" uri="{C3380CC4-5D6E-409C-BE32-E72D297353CC}">
              <c16:uniqueId val="{00000000-0A02-454B-B537-D930DC63F5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02-454B-B537-D930DC63F5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02-454B-B537-D930DC63F5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87</c:v>
                </c:pt>
                <c:pt idx="3">
                  <c:v>78</c:v>
                </c:pt>
                <c:pt idx="6">
                  <c:v>68</c:v>
                </c:pt>
                <c:pt idx="9">
                  <c:v>41</c:v>
                </c:pt>
                <c:pt idx="12">
                  <c:v>33</c:v>
                </c:pt>
              </c:numCache>
            </c:numRef>
          </c:val>
          <c:extLst>
            <c:ext xmlns:c16="http://schemas.microsoft.com/office/drawing/2014/chart" uri="{C3380CC4-5D6E-409C-BE32-E72D297353CC}">
              <c16:uniqueId val="{00000003-0A02-454B-B537-D930DC63F5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82</c:v>
                </c:pt>
                <c:pt idx="3">
                  <c:v>71</c:v>
                </c:pt>
                <c:pt idx="6">
                  <c:v>70</c:v>
                </c:pt>
                <c:pt idx="9">
                  <c:v>72</c:v>
                </c:pt>
                <c:pt idx="12">
                  <c:v>77</c:v>
                </c:pt>
              </c:numCache>
            </c:numRef>
          </c:val>
          <c:extLst>
            <c:ext xmlns:c16="http://schemas.microsoft.com/office/drawing/2014/chart" uri="{C3380CC4-5D6E-409C-BE32-E72D297353CC}">
              <c16:uniqueId val="{00000004-0A02-454B-B537-D930DC63F5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02-454B-B537-D930DC63F5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02-454B-B537-D930DC63F5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595</c:v>
                </c:pt>
                <c:pt idx="3">
                  <c:v>544</c:v>
                </c:pt>
                <c:pt idx="6">
                  <c:v>507</c:v>
                </c:pt>
                <c:pt idx="9">
                  <c:v>513</c:v>
                </c:pt>
                <c:pt idx="12">
                  <c:v>504</c:v>
                </c:pt>
              </c:numCache>
            </c:numRef>
          </c:val>
          <c:extLst>
            <c:ext xmlns:c16="http://schemas.microsoft.com/office/drawing/2014/chart" uri="{C3380CC4-5D6E-409C-BE32-E72D297353CC}">
              <c16:uniqueId val="{00000007-0A02-454B-B537-D930DC63F5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305</c:v>
                </c:pt>
                <c:pt idx="2">
                  <c:v>#N/A</c:v>
                </c:pt>
                <c:pt idx="3">
                  <c:v>#N/A</c:v>
                </c:pt>
                <c:pt idx="4">
                  <c:v>263</c:v>
                </c:pt>
                <c:pt idx="5">
                  <c:v>#N/A</c:v>
                </c:pt>
                <c:pt idx="6">
                  <c:v>#N/A</c:v>
                </c:pt>
                <c:pt idx="7">
                  <c:v>232</c:v>
                </c:pt>
                <c:pt idx="8">
                  <c:v>#N/A</c:v>
                </c:pt>
                <c:pt idx="9">
                  <c:v>#N/A</c:v>
                </c:pt>
                <c:pt idx="10">
                  <c:v>212</c:v>
                </c:pt>
                <c:pt idx="11">
                  <c:v>#N/A</c:v>
                </c:pt>
                <c:pt idx="12">
                  <c:v>#N/A</c:v>
                </c:pt>
                <c:pt idx="13">
                  <c:v>197</c:v>
                </c:pt>
                <c:pt idx="14">
                  <c:v>#N/A</c:v>
                </c:pt>
              </c:numCache>
            </c:numRef>
          </c:val>
          <c:smooth val="0"/>
          <c:extLst>
            <c:ext xmlns:c16="http://schemas.microsoft.com/office/drawing/2014/chart" uri="{C3380CC4-5D6E-409C-BE32-E72D297353CC}">
              <c16:uniqueId val="{00000008-0A02-454B-B537-D930DC63F5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4391</c:v>
                </c:pt>
                <c:pt idx="5">
                  <c:v>4285</c:v>
                </c:pt>
                <c:pt idx="8">
                  <c:v>4137</c:v>
                </c:pt>
                <c:pt idx="11">
                  <c:v>4274</c:v>
                </c:pt>
                <c:pt idx="14">
                  <c:v>4574</c:v>
                </c:pt>
              </c:numCache>
            </c:numRef>
          </c:val>
          <c:extLst>
            <c:ext xmlns:c16="http://schemas.microsoft.com/office/drawing/2014/chart" uri="{C3380CC4-5D6E-409C-BE32-E72D297353CC}">
              <c16:uniqueId val="{00000000-3EDF-446D-9FA6-740E52EA8F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c:v>
                </c:pt>
                <c:pt idx="5">
                  <c:v>13</c:v>
                </c:pt>
                <c:pt idx="8">
                  <c:v>12</c:v>
                </c:pt>
                <c:pt idx="11">
                  <c:v>11</c:v>
                </c:pt>
                <c:pt idx="14">
                  <c:v>8</c:v>
                </c:pt>
              </c:numCache>
            </c:numRef>
          </c:val>
          <c:extLst>
            <c:ext xmlns:c16="http://schemas.microsoft.com/office/drawing/2014/chart" uri="{C3380CC4-5D6E-409C-BE32-E72D297353CC}">
              <c16:uniqueId val="{00000001-3EDF-446D-9FA6-740E52EA8F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1076</c:v>
                </c:pt>
                <c:pt idx="5">
                  <c:v>1259</c:v>
                </c:pt>
                <c:pt idx="8">
                  <c:v>1499</c:v>
                </c:pt>
                <c:pt idx="11">
                  <c:v>1520</c:v>
                </c:pt>
                <c:pt idx="14">
                  <c:v>1432</c:v>
                </c:pt>
              </c:numCache>
            </c:numRef>
          </c:val>
          <c:extLst>
            <c:ext xmlns:c16="http://schemas.microsoft.com/office/drawing/2014/chart" uri="{C3380CC4-5D6E-409C-BE32-E72D297353CC}">
              <c16:uniqueId val="{00000002-3EDF-446D-9FA6-740E52EA8F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DF-446D-9FA6-740E52EA8F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DF-446D-9FA6-740E52EA8F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232</c:v>
                </c:pt>
                <c:pt idx="3">
                  <c:v>0</c:v>
                </c:pt>
                <c:pt idx="6">
                  <c:v>0</c:v>
                </c:pt>
                <c:pt idx="9">
                  <c:v>0</c:v>
                </c:pt>
                <c:pt idx="12">
                  <c:v>0</c:v>
                </c:pt>
              </c:numCache>
            </c:numRef>
          </c:val>
          <c:extLst>
            <c:ext xmlns:c16="http://schemas.microsoft.com/office/drawing/2014/chart" uri="{C3380CC4-5D6E-409C-BE32-E72D297353CC}">
              <c16:uniqueId val="{00000005-3EDF-446D-9FA6-740E52EA8F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579</c:v>
                </c:pt>
                <c:pt idx="3">
                  <c:v>622</c:v>
                </c:pt>
                <c:pt idx="6">
                  <c:v>673</c:v>
                </c:pt>
                <c:pt idx="9">
                  <c:v>618</c:v>
                </c:pt>
                <c:pt idx="12">
                  <c:v>575</c:v>
                </c:pt>
              </c:numCache>
            </c:numRef>
          </c:val>
          <c:extLst>
            <c:ext xmlns:c16="http://schemas.microsoft.com/office/drawing/2014/chart" uri="{C3380CC4-5D6E-409C-BE32-E72D297353CC}">
              <c16:uniqueId val="{00000006-3EDF-446D-9FA6-740E52EA8F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230</c:v>
                </c:pt>
                <c:pt idx="3">
                  <c:v>155</c:v>
                </c:pt>
                <c:pt idx="6">
                  <c:v>99</c:v>
                </c:pt>
                <c:pt idx="9">
                  <c:v>60</c:v>
                </c:pt>
                <c:pt idx="12">
                  <c:v>28</c:v>
                </c:pt>
              </c:numCache>
            </c:numRef>
          </c:val>
          <c:extLst>
            <c:ext xmlns:c16="http://schemas.microsoft.com/office/drawing/2014/chart" uri="{C3380CC4-5D6E-409C-BE32-E72D297353CC}">
              <c16:uniqueId val="{00000007-3EDF-446D-9FA6-740E52EA8F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1249</c:v>
                </c:pt>
                <c:pt idx="3">
                  <c:v>1364</c:v>
                </c:pt>
                <c:pt idx="6">
                  <c:v>1447</c:v>
                </c:pt>
                <c:pt idx="9">
                  <c:v>1566</c:v>
                </c:pt>
                <c:pt idx="12">
                  <c:v>1659</c:v>
                </c:pt>
              </c:numCache>
            </c:numRef>
          </c:val>
          <c:extLst>
            <c:ext xmlns:c16="http://schemas.microsoft.com/office/drawing/2014/chart" uri="{C3380CC4-5D6E-409C-BE32-E72D297353CC}">
              <c16:uniqueId val="{00000008-3EDF-446D-9FA6-740E52EA8F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254</c:v>
                </c:pt>
                <c:pt idx="6">
                  <c:v>250</c:v>
                </c:pt>
                <c:pt idx="9">
                  <c:v>1373</c:v>
                </c:pt>
                <c:pt idx="12">
                  <c:v>187</c:v>
                </c:pt>
              </c:numCache>
            </c:numRef>
          </c:val>
          <c:extLst>
            <c:ext xmlns:c16="http://schemas.microsoft.com/office/drawing/2014/chart" uri="{C3380CC4-5D6E-409C-BE32-E72D297353CC}">
              <c16:uniqueId val="{00000009-3EDF-446D-9FA6-740E52EA8F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4977</c:v>
                </c:pt>
                <c:pt idx="3">
                  <c:v>4882</c:v>
                </c:pt>
                <c:pt idx="6">
                  <c:v>4946</c:v>
                </c:pt>
                <c:pt idx="9">
                  <c:v>4947</c:v>
                </c:pt>
                <c:pt idx="12">
                  <c:v>5948</c:v>
                </c:pt>
              </c:numCache>
            </c:numRef>
          </c:val>
          <c:extLst>
            <c:ext xmlns:c16="http://schemas.microsoft.com/office/drawing/2014/chart" uri="{C3380CC4-5D6E-409C-BE32-E72D297353CC}">
              <c16:uniqueId val="{0000000A-3EDF-446D-9FA6-740E52EA8F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1797</c:v>
                </c:pt>
                <c:pt idx="2">
                  <c:v>#N/A</c:v>
                </c:pt>
                <c:pt idx="3">
                  <c:v>#N/A</c:v>
                </c:pt>
                <c:pt idx="4">
                  <c:v>1720</c:v>
                </c:pt>
                <c:pt idx="5">
                  <c:v>#N/A</c:v>
                </c:pt>
                <c:pt idx="6">
                  <c:v>#N/A</c:v>
                </c:pt>
                <c:pt idx="7">
                  <c:v>1767</c:v>
                </c:pt>
                <c:pt idx="8">
                  <c:v>#N/A</c:v>
                </c:pt>
                <c:pt idx="9">
                  <c:v>#N/A</c:v>
                </c:pt>
                <c:pt idx="10">
                  <c:v>2759</c:v>
                </c:pt>
                <c:pt idx="11">
                  <c:v>#N/A</c:v>
                </c:pt>
                <c:pt idx="12">
                  <c:v>#N/A</c:v>
                </c:pt>
                <c:pt idx="13">
                  <c:v>2383</c:v>
                </c:pt>
                <c:pt idx="14">
                  <c:v>#N/A</c:v>
                </c:pt>
              </c:numCache>
            </c:numRef>
          </c:val>
          <c:smooth val="0"/>
          <c:extLst>
            <c:ext xmlns:c16="http://schemas.microsoft.com/office/drawing/2014/chart" uri="{C3380CC4-5D6E-409C-BE32-E72D297353CC}">
              <c16:uniqueId val="{0000000B-3EDF-446D-9FA6-740E52EA8F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719</c:v>
                </c:pt>
                <c:pt idx="1">
                  <c:v>783</c:v>
                </c:pt>
                <c:pt idx="2">
                  <c:v>754</c:v>
                </c:pt>
              </c:numCache>
            </c:numRef>
          </c:val>
          <c:extLst>
            <c:ext xmlns:c16="http://schemas.microsoft.com/office/drawing/2014/chart" uri="{C3380CC4-5D6E-409C-BE32-E72D297353CC}">
              <c16:uniqueId val="{00000000-B79A-42A9-AA90-FC1E69D758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79A-42A9-AA90-FC1E69D758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748</c:v>
                </c:pt>
                <c:pt idx="1">
                  <c:v>704</c:v>
                </c:pt>
                <c:pt idx="2">
                  <c:v>642</c:v>
                </c:pt>
              </c:numCache>
            </c:numRef>
          </c:val>
          <c:extLst>
            <c:ext xmlns:c16="http://schemas.microsoft.com/office/drawing/2014/chart" uri="{C3380CC4-5D6E-409C-BE32-E72D297353CC}">
              <c16:uniqueId val="{00000002-B79A-42A9-AA90-FC1E69D758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18</a:t>
          </a:r>
          <a:r>
            <a:rPr kumimoji="1" lang="ja-JP" altLang="en-US" sz="1400">
              <a:latin typeface="ＭＳ Ｐゴシック" panose="020B0600070205080204" pitchFamily="50" charset="-128"/>
              <a:ea typeface="ＭＳ Ｐゴシック" panose="020B0600070205080204" pitchFamily="50" charset="-128"/>
            </a:rPr>
            <a:t>年度過疎対策事業債の償還終了等により元利償還金が減少（△</a:t>
          </a:r>
          <a:r>
            <a:rPr kumimoji="1" lang="en-US" altLang="ja-JP" sz="1400">
              <a:latin typeface="ＭＳ Ｐゴシック" panose="020B0600070205080204" pitchFamily="50" charset="-128"/>
              <a:ea typeface="ＭＳ Ｐゴシック" panose="020B0600070205080204" pitchFamily="50" charset="-128"/>
            </a:rPr>
            <a:t>8,214</a:t>
          </a:r>
          <a:r>
            <a:rPr kumimoji="1" lang="ja-JP" altLang="en-US" sz="1400">
              <a:latin typeface="ＭＳ Ｐゴシック" panose="020B0600070205080204" pitchFamily="50" charset="-128"/>
              <a:ea typeface="ＭＳ Ｐゴシック" panose="020B0600070205080204" pitchFamily="50" charset="-128"/>
            </a:rPr>
            <a:t>千円）したことに加え、一部事務組合であるふくおか県央環境広域施設組合の平成</a:t>
          </a:r>
          <a:r>
            <a:rPr kumimoji="1" lang="en-US" altLang="ja-JP" sz="1400">
              <a:latin typeface="ＭＳ Ｐゴシック" panose="020B0600070205080204" pitchFamily="50" charset="-128"/>
              <a:ea typeface="ＭＳ Ｐゴシック" panose="020B0600070205080204" pitchFamily="50" charset="-128"/>
            </a:rPr>
            <a:t>15</a:t>
          </a:r>
          <a:r>
            <a:rPr kumimoji="1" lang="ja-JP" altLang="en-US" sz="1400">
              <a:latin typeface="ＭＳ Ｐゴシック" panose="020B0600070205080204" pitchFamily="50" charset="-128"/>
              <a:ea typeface="ＭＳ Ｐゴシック" panose="020B0600070205080204" pitchFamily="50" charset="-128"/>
            </a:rPr>
            <a:t>年度一般廃棄物処理事業債の償還が終了し、組合負担金が減少（△</a:t>
          </a:r>
          <a:r>
            <a:rPr kumimoji="1" lang="en-US" altLang="ja-JP" sz="1400">
              <a:latin typeface="ＭＳ Ｐゴシック" panose="020B0600070205080204" pitchFamily="50" charset="-128"/>
              <a:ea typeface="ＭＳ Ｐゴシック" panose="020B0600070205080204" pitchFamily="50" charset="-128"/>
            </a:rPr>
            <a:t>7,916</a:t>
          </a:r>
          <a:r>
            <a:rPr kumimoji="1" lang="ja-JP" altLang="en-US" sz="1400">
              <a:latin typeface="ＭＳ Ｐゴシック" panose="020B0600070205080204" pitchFamily="50" charset="-128"/>
              <a:ea typeface="ＭＳ Ｐゴシック" panose="020B0600070205080204" pitchFamily="50" charset="-128"/>
            </a:rPr>
            <a:t>千円）したことから、比率算出式の分子となる数値が減少したため、当該比率が減少した。</a:t>
          </a:r>
        </a:p>
        <a:p>
          <a:r>
            <a:rPr kumimoji="1" lang="ja-JP" altLang="en-US" sz="1400">
              <a:latin typeface="ＭＳ Ｐゴシック" panose="020B0600070205080204" pitchFamily="50" charset="-128"/>
              <a:ea typeface="ＭＳ Ｐゴシック" panose="020B0600070205080204" pitchFamily="50" charset="-128"/>
            </a:rPr>
            <a:t>　同比率は減少傾向にあるものの、庁舎建設事業を始めとした大型投資的事業に係る町債の償還が控えている上、依然として高い数値であり、その他起債の抑制に努める。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該当なし</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庁舎建設事業の実施により、地方債残高の増加、債務負担行為現在高の減少等の変動があったほか、前述の一部事務組合負担金の減少や、退職手当負担見込額の減少により比率算出式の分子となる数値が減少したため、当該比率が減少した。</a:t>
          </a:r>
        </a:p>
        <a:p>
          <a:r>
            <a:rPr kumimoji="1" lang="ja-JP" altLang="en-US" sz="1400">
              <a:latin typeface="ＭＳ ゴシック" pitchFamily="49" charset="-128"/>
              <a:ea typeface="ＭＳ ゴシック" pitchFamily="49" charset="-128"/>
            </a:rPr>
            <a:t>　今後は公営企業債等の繰入見込額が増加していく見込みであり、投資的事業を計画的に実施し、起債の抑制に努める。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福岡県小竹町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農業用施設整備及び自然環境の保全等に関する基金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職員退職手当基金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の取崩しが積立額を上回ったため、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基金取崩しを避けるため、より真に必要な事業を見極め、事業実施の適正化を図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り、計画的に積み立てる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農業用施設整備及び自然環境の保全等に関する基金：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水源のかん養、自然環境の保全及び良好な景観の形成等多面的な機能を将来にわたって適切かつ十分に発揮し、農業の持続的発展に資することを目的とする。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職員退職手当基金：特別職の常勤の職員及び一般職の職員の退職手当の財源に充てる。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災害対策基金：地震、風水害その他の自然災害により甚大な被害が発生した場合の応急対策及び復旧対策に要する経費の財源に充てる。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ふるさと応援基金：寄附された小竹町ふるさと応援寄附金により、住民との協働のまちづくりを実現し、地域活性化を図る。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小竹町定住促進住宅基金：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促進住宅及び共同施設の建設、修繕又は改良等に要する経費の財源に充てる。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農業用施設整備及び自然環境の保全等に関する基金：毎年のランニングコストに加え、排水機場のポンプ、除塵機等の修繕や排水路の転倒ゲート修繕のために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ふるさと応援基金：寄付金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百万円を当該基金の条例で定める事業に充てたため。</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小竹町定住促進住宅基金：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災害対策基金：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職員退職手当基金：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百万円を積み立て、退職手当に充てるため</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定住促進住宅基金：使用料から維持管理費を差し引いた金額の近似値である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万円を毎年度積立しているが、使用料収入が減少しているため見直しの必要がある。次期大規模改築のために取崩しする予定。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職員退職手当基金：退職予定者を適切に把握し、それを元に毎年度の積立額を確定させ、長期的に積み立てる。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80,503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千円）に対し、取崩（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108,824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千円）があったため。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不安定な財政状況から行政サービスの低下を招かぬよう、少なくとも標準財政規模の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以上の保有が望ましい。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本町においては毎年度起債を行っており、今後もその状況が続く見込みである。このことを踏まえ、厳しい財政状況ではあるが、将来の償還財源として当該基金の積み立てを模索していく。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7,359
14.28
5,663,789
5,540,703
62,814
2,670,100
5,947,769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小竹町は炭鉱閉山後、人口減少が続いていることや特化した産業が無いこと等の要因から財政基盤がぜい弱で類似団体内での平均値を０．０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は財政力指数が緩やかに上昇しており、この状況を維持するためにも、各種経費の抑制と補助金の削減を断行し、税の徴収強化やふるさと納税の推進により税収の増加と確保に努め、財政基盤の安定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公債費が高い水準で推移していることや一部事務組合に係る負担金が固定化し、一般会計を圧迫している状況が、財政構造の硬直化に繋がっている。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投資的事業の抑制するべく、事業縮小や凍結を踏まえた検討を行い、経常収支比率の改善を図る。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91652</xdr:rowOff>
    </xdr:from>
    <xdr:to>
      <xdr:col>23</xdr:col>
      <xdr:colOff>133350</xdr:colOff>
      <xdr:row>64</xdr:row>
      <xdr:rowOff>127846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64452"/>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64</xdr:row>
      <xdr:rowOff>127846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282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35348</xdr:rowOff>
    </xdr:from>
    <xdr:to>
      <xdr:col>15</xdr:col>
      <xdr:colOff>82550</xdr:colOff>
      <xdr:row>64</xdr:row>
      <xdr:rowOff>55456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0814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35348</xdr:rowOff>
    </xdr:from>
    <xdr:to>
      <xdr:col>11</xdr:col>
      <xdr:colOff>31750</xdr:colOff>
      <xdr:row>64</xdr:row>
      <xdr:rowOff>47413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081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40852</xdr:rowOff>
    </xdr:from>
    <xdr:to>
      <xdr:col>23</xdr:col>
      <xdr:colOff>184150</xdr:colOff>
      <xdr:row>64</xdr:row>
      <xdr:rowOff>142452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12929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8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155998</xdr:rowOff>
    </xdr:from>
    <xdr:to>
      <xdr:col>11</xdr:col>
      <xdr:colOff>82550</xdr:colOff>
      <xdr:row>64</xdr:row>
      <xdr:rowOff>86148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70925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本町の人口１人当たり人件費・物件費等決算額が類似団体内での平均値を下回っている要因は物件費であ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これは行政改革に基づき経費の削減に努めた結果である。今後も継続して経費削減を徹底していく。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24823</xdr:rowOff>
    </xdr:from>
    <xdr:to>
      <xdr:col>23</xdr:col>
      <xdr:colOff>133350</xdr:colOff>
      <xdr:row>82</xdr:row>
      <xdr:rowOff>66134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83723"/>
          <a:ext cx="8382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20645</xdr:rowOff>
    </xdr:from>
    <xdr:to>
      <xdr:col>19</xdr:col>
      <xdr:colOff>133350</xdr:colOff>
      <xdr:row>82</xdr:row>
      <xdr:rowOff>24823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79545"/>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20645</xdr:rowOff>
    </xdr:from>
    <xdr:to>
      <xdr:col>15</xdr:col>
      <xdr:colOff>82550</xdr:colOff>
      <xdr:row>82</xdr:row>
      <xdr:rowOff>22149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79545"/>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22149</xdr:rowOff>
    </xdr:from>
    <xdr:to>
      <xdr:col>11</xdr:col>
      <xdr:colOff>31750</xdr:colOff>
      <xdr:row>82</xdr:row>
      <xdr:rowOff>70100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081049"/>
          <a:ext cx="889000" cy="4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15334</xdr:rowOff>
    </xdr:from>
    <xdr:to>
      <xdr:col>23</xdr:col>
      <xdr:colOff>184150</xdr:colOff>
      <xdr:row>82</xdr:row>
      <xdr:rowOff>116934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7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31861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1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145473</xdr:rowOff>
    </xdr:from>
    <xdr:to>
      <xdr:col>19</xdr:col>
      <xdr:colOff>184150</xdr:colOff>
      <xdr:row>82</xdr:row>
      <xdr:rowOff>75623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85800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0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141295</xdr:rowOff>
    </xdr:from>
    <xdr:to>
      <xdr:col>15</xdr:col>
      <xdr:colOff>133350</xdr:colOff>
      <xdr:row>82</xdr:row>
      <xdr:rowOff>71445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81622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142799</xdr:rowOff>
    </xdr:from>
    <xdr:to>
      <xdr:col>11</xdr:col>
      <xdr:colOff>82550</xdr:colOff>
      <xdr:row>82</xdr:row>
      <xdr:rowOff>72949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83126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9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19300</xdr:rowOff>
    </xdr:from>
    <xdr:to>
      <xdr:col>7</xdr:col>
      <xdr:colOff>31750</xdr:colOff>
      <xdr:row>82</xdr:row>
      <xdr:rowOff>120900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131077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本町は採用年数の偏りにより、比較的若い人材が管理職に就いていることが類似団体よりも数値が高くなってい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１年度は経験年数階層区分における職員分布が変わったため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今後も国の動向に合わせて、適正な給与水準の維持に努める。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147562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73943"/>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147562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773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32657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44148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428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人増加しているが、類似団体平均を下回っている。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146727</xdr:rowOff>
    </xdr:from>
    <xdr:to>
      <xdr:col>81</xdr:col>
      <xdr:colOff>44450</xdr:colOff>
      <xdr:row>62</xdr:row>
      <xdr:rowOff>44450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05177"/>
          <a:ext cx="8382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124206</xdr:rowOff>
    </xdr:from>
    <xdr:to>
      <xdr:col>77</xdr:col>
      <xdr:colOff>44450</xdr:colOff>
      <xdr:row>61</xdr:row>
      <xdr:rowOff>146727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82656"/>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113750</xdr:rowOff>
    </xdr:from>
    <xdr:to>
      <xdr:col>72</xdr:col>
      <xdr:colOff>203200</xdr:colOff>
      <xdr:row>61</xdr:row>
      <xdr:rowOff>124206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7220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96055</xdr:rowOff>
    </xdr:from>
    <xdr:to>
      <xdr:col>68</xdr:col>
      <xdr:colOff>152400</xdr:colOff>
      <xdr:row>61</xdr:row>
      <xdr:rowOff>113750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54505"/>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10177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95927</xdr:rowOff>
    </xdr:from>
    <xdr:to>
      <xdr:col>77</xdr:col>
      <xdr:colOff>95250</xdr:colOff>
      <xdr:row>62</xdr:row>
      <xdr:rowOff>26077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36254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23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73406</xdr:rowOff>
    </xdr:from>
    <xdr:to>
      <xdr:col>73</xdr:col>
      <xdr:colOff>44450</xdr:colOff>
      <xdr:row>62</xdr:row>
      <xdr:rowOff>3556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13733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62950</xdr:rowOff>
    </xdr:from>
    <xdr:to>
      <xdr:col>68</xdr:col>
      <xdr:colOff>203200</xdr:colOff>
      <xdr:row>61</xdr:row>
      <xdr:rowOff>164550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3277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45255</xdr:rowOff>
    </xdr:from>
    <xdr:to>
      <xdr:col>64</xdr:col>
      <xdr:colOff>152400</xdr:colOff>
      <xdr:row>61</xdr:row>
      <xdr:rowOff>146855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157032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7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地方債償還が一部終了したことに伴い昨年に比べ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％減少した。近年減少傾向にあるものの、類似団体平均と比較しても高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、今後実質公債費比率の上昇が予想される。投資的事業の計画的な実施により、起債の抑制に努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151130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367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84244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091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42</xdr:row>
      <xdr:rowOff>17356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136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129963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182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庁舎建設事業の実施により、地方債残高の増加、債務負担行為現在高の減少等の変動があったほか、一部事務組合であるふくおか県央環境広域施設組合負担金の減少や、退職手当負担見込額の減少により比率算出式の分子となる数値が減少したため、当該比率が減少した。</a:t>
          </a:r>
        </a:p>
        <a:p>
          <a:r>
            <a:rPr kumimoji="1" lang="ja-JP" altLang="en-US" sz="1200">
              <a:latin typeface="ＭＳ Ｐゴシック" panose="020B0600070205080204" pitchFamily="50" charset="-128"/>
              <a:ea typeface="ＭＳ Ｐゴシック" panose="020B0600070205080204" pitchFamily="50" charset="-128"/>
            </a:rPr>
            <a:t>　今後は公営企業債等の繰入見込額が増加していく見込みであり、投資的事業を計画的に実施し、起債の抑制に努める。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41351</xdr:rowOff>
    </xdr:from>
    <xdr:to>
      <xdr:col>81</xdr:col>
      <xdr:colOff>44450</xdr:colOff>
      <xdr:row>21</xdr:row>
      <xdr:rowOff>17577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470351"/>
          <a:ext cx="8382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112065</xdr:rowOff>
    </xdr:from>
    <xdr:to>
      <xdr:col>77</xdr:col>
      <xdr:colOff>44450</xdr:colOff>
      <xdr:row>21</xdr:row>
      <xdr:rowOff>17577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198165"/>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87935</xdr:rowOff>
    </xdr:from>
    <xdr:to>
      <xdr:col>72</xdr:col>
      <xdr:colOff>203200</xdr:colOff>
      <xdr:row>18</xdr:row>
      <xdr:rowOff>112065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1740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87935</xdr:rowOff>
    </xdr:from>
    <xdr:to>
      <xdr:col>68</xdr:col>
      <xdr:colOff>152400</xdr:colOff>
      <xdr:row>18</xdr:row>
      <xdr:rowOff>119786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74035"/>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162001</xdr:rowOff>
    </xdr:from>
    <xdr:to>
      <xdr:col>81</xdr:col>
      <xdr:colOff>95250</xdr:colOff>
      <xdr:row>20</xdr:row>
      <xdr:rowOff>92151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134078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138227</xdr:rowOff>
    </xdr:from>
    <xdr:to>
      <xdr:col>77</xdr:col>
      <xdr:colOff>95250</xdr:colOff>
      <xdr:row>21</xdr:row>
      <xdr:rowOff>68377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53154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653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61265</xdr:rowOff>
    </xdr:from>
    <xdr:to>
      <xdr:col>73</xdr:col>
      <xdr:colOff>44450</xdr:colOff>
      <xdr:row>18</xdr:row>
      <xdr:rowOff>162865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147642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3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37135</xdr:rowOff>
    </xdr:from>
    <xdr:to>
      <xdr:col>68</xdr:col>
      <xdr:colOff>203200</xdr:colOff>
      <xdr:row>18</xdr:row>
      <xdr:rowOff>138735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123512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0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68986</xdr:rowOff>
    </xdr:from>
    <xdr:to>
      <xdr:col>64</xdr:col>
      <xdr:colOff>152400</xdr:colOff>
      <xdr:row>18</xdr:row>
      <xdr:rowOff>170586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155363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4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7,359
14.28
5,663,789
5,540,703
62,814
2,670,100
5,947,769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退職手当の増加により昨年に比べ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上昇した。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人件費の抑制は、行財政改革を進める上で避けられない課題である。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今後も業務の効率化を図り、職員数の削減等により人件費の抑制に努める。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369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317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40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xdr:rowOff>
    </xdr:from>
    <xdr:to>
      <xdr:col>24</xdr:col>
      <xdr:colOff>76200</xdr:colOff>
      <xdr:row>38</xdr:row>
      <xdr:rowOff>104648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しており、直近の年度の数値を見ても類似団体に比べ低い水準で推移している。引き続き全体コストの削減を図る。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41275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358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18415</xdr:rowOff>
    </xdr:from>
    <xdr:to>
      <xdr:col>78</xdr:col>
      <xdr:colOff>69850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418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18415</xdr:rowOff>
    </xdr:from>
    <xdr:to>
      <xdr:col>73</xdr:col>
      <xdr:colOff>180975</xdr:colOff>
      <xdr:row>14</xdr:row>
      <xdr:rowOff>64135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418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144145</xdr:rowOff>
    </xdr:from>
    <xdr:to>
      <xdr:col>69</xdr:col>
      <xdr:colOff>92075</xdr:colOff>
      <xdr:row>14</xdr:row>
      <xdr:rowOff>64135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729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161925</xdr:rowOff>
    </xdr:from>
    <xdr:to>
      <xdr:col>82</xdr:col>
      <xdr:colOff>158750</xdr:colOff>
      <xdr:row>14</xdr:row>
      <xdr:rowOff>92075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7002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139065</xdr:rowOff>
    </xdr:from>
    <xdr:to>
      <xdr:col>74</xdr:col>
      <xdr:colOff>31750</xdr:colOff>
      <xdr:row>14</xdr:row>
      <xdr:rowOff>69215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79392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xdr:rowOff>
    </xdr:from>
    <xdr:to>
      <xdr:col>69</xdr:col>
      <xdr:colOff>142875</xdr:colOff>
      <xdr:row>14</xdr:row>
      <xdr:rowOff>114935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125112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93345</xdr:rowOff>
    </xdr:from>
    <xdr:to>
      <xdr:col>65</xdr:col>
      <xdr:colOff>53975</xdr:colOff>
      <xdr:row>14</xdr:row>
      <xdr:rowOff>23495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33672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ポイント減少しているものの、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高齢化率が上昇傾向にあることから、今後も高齢者福祉に係る費用の増加により、扶助費の増大が懸念される。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57</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755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15422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57</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国民健康保険、後期高齢者医療保険への繰出金は減額となったものの、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介護保険、公共下水道等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への繰出金は増額となっており、経常経費は依然として高い水準となっている。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124714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8653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124714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865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110998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865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110998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160291</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60198</xdr:rowOff>
    </xdr:from>
    <xdr:to>
      <xdr:col>69</xdr:col>
      <xdr:colOff>142875</xdr:colOff>
      <xdr:row>57</xdr:row>
      <xdr:rowOff>161798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146575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73423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年に比べ</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減少したが、依然として公営企業会計に対する繰出金や一部事務組合に係る負担金が高額のまま推移しているため、類似団体平均を上回っている。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本町が単独で行う補助金事業すべてについて、補助の必要性等を十分に吟味した上で見直しを行い、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削減を図る。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8128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518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90424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38</xdr:row>
      <xdr:rowOff>90424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591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38</xdr:row>
      <xdr:rowOff>168148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5918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117348</xdr:rowOff>
    </xdr:from>
    <xdr:to>
      <xdr:col>65</xdr:col>
      <xdr:colOff>53975</xdr:colOff>
      <xdr:row>39</xdr:row>
      <xdr:rowOff>47498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32275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減少したものの、依然として類似団体に比べて公債費率が高い状況にある。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今後もしばらくはこの状況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が続くと見込まれるから、新規起債を抑制し、公債費の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逓減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27939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2067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27939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221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66039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221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66039</xdr:rowOff>
    </xdr:from>
    <xdr:to>
      <xdr:col>11</xdr:col>
      <xdr:colOff>9525</xdr:colOff>
      <xdr:row>77</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267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97807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148589</xdr:rowOff>
    </xdr:from>
    <xdr:to>
      <xdr:col>20</xdr:col>
      <xdr:colOff>38100</xdr:colOff>
      <xdr:row>77</xdr:row>
      <xdr:rowOff>78739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63516</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15239</xdr:rowOff>
    </xdr:from>
    <xdr:to>
      <xdr:col>11</xdr:col>
      <xdr:colOff>60325</xdr:colOff>
      <xdr:row>77</xdr:row>
      <xdr:rowOff>116839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101616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経費の節減・削減は言うに及ばず各特別会計の経営改善を促し、一般会計への負担の軽減に努める。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58420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5915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168911</xdr:rowOff>
    </xdr:from>
    <xdr:to>
      <xdr:col>78</xdr:col>
      <xdr:colOff>69850</xdr:colOff>
      <xdr:row>79</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5420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78</xdr:row>
      <xdr:rowOff>168911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4772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93997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118111</xdr:rowOff>
    </xdr:from>
    <xdr:to>
      <xdr:col>74</xdr:col>
      <xdr:colOff>31750</xdr:colOff>
      <xdr:row>79</xdr:row>
      <xdr:rowOff>48261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33038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91826</xdr:rowOff>
    </xdr:from>
    <xdr:to>
      <xdr:col>29</xdr:col>
      <xdr:colOff>127000</xdr:colOff>
      <xdr:row>18</xdr:row>
      <xdr:rowOff>142200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25551"/>
          <a:ext cx="647700" cy="50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142200</xdr:rowOff>
    </xdr:from>
    <xdr:to>
      <xdr:col>26</xdr:col>
      <xdr:colOff>50800</xdr:colOff>
      <xdr:row>18</xdr:row>
      <xdr:rowOff>157443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75925"/>
          <a:ext cx="698500" cy="1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157443</xdr:rowOff>
    </xdr:from>
    <xdr:to>
      <xdr:col>22</xdr:col>
      <xdr:colOff>114300</xdr:colOff>
      <xdr:row>19</xdr:row>
      <xdr:rowOff>4510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91168"/>
          <a:ext cx="698500" cy="1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91085</xdr:rowOff>
    </xdr:from>
    <xdr:to>
      <xdr:col>18</xdr:col>
      <xdr:colOff>177800</xdr:colOff>
      <xdr:row>19</xdr:row>
      <xdr:rowOff>4510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24810"/>
          <a:ext cx="698500" cy="84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41026</xdr:rowOff>
    </xdr:from>
    <xdr:to>
      <xdr:col>29</xdr:col>
      <xdr:colOff>177800</xdr:colOff>
      <xdr:row>18</xdr:row>
      <xdr:rowOff>142626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74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13103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4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91400</xdr:rowOff>
    </xdr:from>
    <xdr:to>
      <xdr:col>26</xdr:col>
      <xdr:colOff>101600</xdr:colOff>
      <xdr:row>19</xdr:row>
      <xdr:rowOff>21551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2512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6327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1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106643</xdr:rowOff>
    </xdr:from>
    <xdr:to>
      <xdr:col>22</xdr:col>
      <xdr:colOff>165100</xdr:colOff>
      <xdr:row>19</xdr:row>
      <xdr:rowOff>36793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4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21570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2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125160</xdr:rowOff>
    </xdr:from>
    <xdr:to>
      <xdr:col>19</xdr:col>
      <xdr:colOff>38100</xdr:colOff>
      <xdr:row>19</xdr:row>
      <xdr:rowOff>55310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58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40087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4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40285</xdr:rowOff>
    </xdr:from>
    <xdr:to>
      <xdr:col>15</xdr:col>
      <xdr:colOff>101600</xdr:colOff>
      <xdr:row>18</xdr:row>
      <xdr:rowOff>141885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7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126663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6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41455</xdr:rowOff>
    </xdr:from>
    <xdr:to>
      <xdr:col>29</xdr:col>
      <xdr:colOff>127000</xdr:colOff>
      <xdr:row>37</xdr:row>
      <xdr:rowOff>57832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66155"/>
          <a:ext cx="647700" cy="1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2299</xdr:rowOff>
    </xdr:from>
    <xdr:to>
      <xdr:col>26</xdr:col>
      <xdr:colOff>50800</xdr:colOff>
      <xdr:row>37</xdr:row>
      <xdr:rowOff>41455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26999"/>
          <a:ext cx="698500" cy="3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121301</xdr:rowOff>
    </xdr:from>
    <xdr:to>
      <xdr:col>22</xdr:col>
      <xdr:colOff>114300</xdr:colOff>
      <xdr:row>37</xdr:row>
      <xdr:rowOff>2299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74551"/>
          <a:ext cx="698500" cy="5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46353</xdr:rowOff>
    </xdr:from>
    <xdr:to>
      <xdr:col>18</xdr:col>
      <xdr:colOff>177800</xdr:colOff>
      <xdr:row>36</xdr:row>
      <xdr:rowOff>121301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99603"/>
          <a:ext cx="698500" cy="74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7032</xdr:rowOff>
    </xdr:from>
    <xdr:to>
      <xdr:col>29</xdr:col>
      <xdr:colOff>177800</xdr:colOff>
      <xdr:row>37</xdr:row>
      <xdr:rowOff>108632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3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150559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0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162105</xdr:rowOff>
    </xdr:from>
    <xdr:to>
      <xdr:col>26</xdr:col>
      <xdr:colOff>101600</xdr:colOff>
      <xdr:row>37</xdr:row>
      <xdr:rowOff>92255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1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77032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01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122949</xdr:rowOff>
    </xdr:from>
    <xdr:to>
      <xdr:col>22</xdr:col>
      <xdr:colOff>165100</xdr:colOff>
      <xdr:row>37</xdr:row>
      <xdr:rowOff>53099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7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37876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70501</xdr:rowOff>
    </xdr:from>
    <xdr:to>
      <xdr:col>19</xdr:col>
      <xdr:colOff>38100</xdr:colOff>
      <xdr:row>37</xdr:row>
      <xdr:rowOff>651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3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182278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9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338453</xdr:rowOff>
    </xdr:from>
    <xdr:to>
      <xdr:col>15</xdr:col>
      <xdr:colOff>101600</xdr:colOff>
      <xdr:row>36</xdr:row>
      <xdr:rowOff>97153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8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107330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1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7,359
14.28
5,663,789
5,540,703
62,814
2,670,100
5,947,769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26042</xdr:rowOff>
    </xdr:from>
    <xdr:to>
      <xdr:col>24</xdr:col>
      <xdr:colOff>63500</xdr:colOff>
      <xdr:row>36</xdr:row>
      <xdr:rowOff>115664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98242"/>
          <a:ext cx="838200" cy="8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115664</xdr:rowOff>
    </xdr:from>
    <xdr:to>
      <xdr:col>19</xdr:col>
      <xdr:colOff>177800</xdr:colOff>
      <xdr:row>37</xdr:row>
      <xdr:rowOff>49588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87864"/>
          <a:ext cx="889000" cy="10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49588</xdr:rowOff>
    </xdr:from>
    <xdr:to>
      <xdr:col>15</xdr:col>
      <xdr:colOff>50800</xdr:colOff>
      <xdr:row>37</xdr:row>
      <xdr:rowOff>98781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3238"/>
          <a:ext cx="889000" cy="4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29156</xdr:rowOff>
    </xdr:from>
    <xdr:to>
      <xdr:col>10</xdr:col>
      <xdr:colOff>114300</xdr:colOff>
      <xdr:row>37</xdr:row>
      <xdr:rowOff>98781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72806"/>
          <a:ext cx="8890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146692</xdr:rowOff>
    </xdr:from>
    <xdr:to>
      <xdr:col>24</xdr:col>
      <xdr:colOff>114300</xdr:colOff>
      <xdr:row>36</xdr:row>
      <xdr:rowOff>76842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125119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2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64864</xdr:rowOff>
    </xdr:from>
    <xdr:to>
      <xdr:col>20</xdr:col>
      <xdr:colOff>38100</xdr:colOff>
      <xdr:row>36</xdr:row>
      <xdr:rowOff>166464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157591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32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170238</xdr:rowOff>
    </xdr:from>
    <xdr:to>
      <xdr:col>15</xdr:col>
      <xdr:colOff>101600</xdr:colOff>
      <xdr:row>37</xdr:row>
      <xdr:rowOff>100388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91515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47981</xdr:rowOff>
    </xdr:from>
    <xdr:to>
      <xdr:col>10</xdr:col>
      <xdr:colOff>165100</xdr:colOff>
      <xdr:row>37</xdr:row>
      <xdr:rowOff>149581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140708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149806</xdr:rowOff>
    </xdr:from>
    <xdr:to>
      <xdr:col>6</xdr:col>
      <xdr:colOff>38100</xdr:colOff>
      <xdr:row>37</xdr:row>
      <xdr:rowOff>79956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71083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1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137254</xdr:rowOff>
    </xdr:from>
    <xdr:to>
      <xdr:col>24</xdr:col>
      <xdr:colOff>63500</xdr:colOff>
      <xdr:row>56</xdr:row>
      <xdr:rowOff>169244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38454"/>
          <a:ext cx="838200" cy="3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151871</xdr:rowOff>
    </xdr:from>
    <xdr:to>
      <xdr:col>19</xdr:col>
      <xdr:colOff>177800</xdr:colOff>
      <xdr:row>56</xdr:row>
      <xdr:rowOff>169244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53071"/>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134817</xdr:rowOff>
    </xdr:from>
    <xdr:to>
      <xdr:col>15</xdr:col>
      <xdr:colOff>50800</xdr:colOff>
      <xdr:row>56</xdr:row>
      <xdr:rowOff>151871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36017"/>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102452</xdr:rowOff>
    </xdr:from>
    <xdr:to>
      <xdr:col>10</xdr:col>
      <xdr:colOff>114300</xdr:colOff>
      <xdr:row>56</xdr:row>
      <xdr:rowOff>134817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03652"/>
          <a:ext cx="8890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86454</xdr:rowOff>
    </xdr:from>
    <xdr:to>
      <xdr:col>24</xdr:col>
      <xdr:colOff>114300</xdr:colOff>
      <xdr:row>57</xdr:row>
      <xdr:rowOff>16604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0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118444</xdr:rowOff>
    </xdr:from>
    <xdr:to>
      <xdr:col>20</xdr:col>
      <xdr:colOff>38100</xdr:colOff>
      <xdr:row>57</xdr:row>
      <xdr:rowOff>48594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1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39721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1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101071</xdr:rowOff>
    </xdr:from>
    <xdr:to>
      <xdr:col>15</xdr:col>
      <xdr:colOff>101600</xdr:colOff>
      <xdr:row>57</xdr:row>
      <xdr:rowOff>31221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0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22348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84017</xdr:rowOff>
    </xdr:from>
    <xdr:to>
      <xdr:col>10</xdr:col>
      <xdr:colOff>165100</xdr:colOff>
      <xdr:row>57</xdr:row>
      <xdr:rowOff>14167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5294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51652</xdr:rowOff>
    </xdr:from>
    <xdr:to>
      <xdr:col>6</xdr:col>
      <xdr:colOff>38100</xdr:colOff>
      <xdr:row>56</xdr:row>
      <xdr:rowOff>153252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144379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158865</xdr:rowOff>
    </xdr:from>
    <xdr:to>
      <xdr:col>24</xdr:col>
      <xdr:colOff>63500</xdr:colOff>
      <xdr:row>78</xdr:row>
      <xdr:rowOff>7531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60515"/>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158865</xdr:rowOff>
    </xdr:from>
    <xdr:to>
      <xdr:col>19</xdr:col>
      <xdr:colOff>177800</xdr:colOff>
      <xdr:row>78</xdr:row>
      <xdr:rowOff>54166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60515"/>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54166</xdr:rowOff>
    </xdr:from>
    <xdr:to>
      <xdr:col>15</xdr:col>
      <xdr:colOff>50800</xdr:colOff>
      <xdr:row>78</xdr:row>
      <xdr:rowOff>93827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27266"/>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93827</xdr:rowOff>
    </xdr:from>
    <xdr:to>
      <xdr:col>10</xdr:col>
      <xdr:colOff>114300</xdr:colOff>
      <xdr:row>78</xdr:row>
      <xdr:rowOff>99504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66927"/>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128181</xdr:rowOff>
    </xdr:from>
    <xdr:to>
      <xdr:col>24</xdr:col>
      <xdr:colOff>114300</xdr:colOff>
      <xdr:row>78</xdr:row>
      <xdr:rowOff>58331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106608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0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108065</xdr:rowOff>
    </xdr:from>
    <xdr:to>
      <xdr:col>20</xdr:col>
      <xdr:colOff>38100</xdr:colOff>
      <xdr:row>78</xdr:row>
      <xdr:rowOff>38215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29342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0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3366</xdr:rowOff>
    </xdr:from>
    <xdr:to>
      <xdr:col>15</xdr:col>
      <xdr:colOff>101600</xdr:colOff>
      <xdr:row>78</xdr:row>
      <xdr:rowOff>104966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96093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6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43027</xdr:rowOff>
    </xdr:from>
    <xdr:to>
      <xdr:col>10</xdr:col>
      <xdr:colOff>165100</xdr:colOff>
      <xdr:row>78</xdr:row>
      <xdr:rowOff>144627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135754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48704</xdr:rowOff>
    </xdr:from>
    <xdr:to>
      <xdr:col>6</xdr:col>
      <xdr:colOff>38100</xdr:colOff>
      <xdr:row>78</xdr:row>
      <xdr:rowOff>150304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141431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89497</xdr:rowOff>
    </xdr:from>
    <xdr:to>
      <xdr:col>24</xdr:col>
      <xdr:colOff>63500</xdr:colOff>
      <xdr:row>95</xdr:row>
      <xdr:rowOff>142596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77247"/>
          <a:ext cx="838200" cy="5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127433</xdr:rowOff>
    </xdr:from>
    <xdr:to>
      <xdr:col>19</xdr:col>
      <xdr:colOff>177800</xdr:colOff>
      <xdr:row>95</xdr:row>
      <xdr:rowOff>142596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15183"/>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127433</xdr:rowOff>
    </xdr:from>
    <xdr:to>
      <xdr:col>15</xdr:col>
      <xdr:colOff>50800</xdr:colOff>
      <xdr:row>96</xdr:row>
      <xdr:rowOff>16053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15183"/>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16053</xdr:rowOff>
    </xdr:from>
    <xdr:to>
      <xdr:col>10</xdr:col>
      <xdr:colOff>114300</xdr:colOff>
      <xdr:row>96</xdr:row>
      <xdr:rowOff>155930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75253"/>
          <a:ext cx="889000" cy="13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38697</xdr:rowOff>
    </xdr:from>
    <xdr:to>
      <xdr:col>24</xdr:col>
      <xdr:colOff>114300</xdr:colOff>
      <xdr:row>95</xdr:row>
      <xdr:rowOff>140297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61574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91796</xdr:rowOff>
    </xdr:from>
    <xdr:to>
      <xdr:col>20</xdr:col>
      <xdr:colOff>38100</xdr:colOff>
      <xdr:row>96</xdr:row>
      <xdr:rowOff>21946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38473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76633</xdr:rowOff>
    </xdr:from>
    <xdr:to>
      <xdr:col>15</xdr:col>
      <xdr:colOff>101600</xdr:colOff>
      <xdr:row>96</xdr:row>
      <xdr:rowOff>6783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23310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136703</xdr:rowOff>
    </xdr:from>
    <xdr:to>
      <xdr:col>10</xdr:col>
      <xdr:colOff>165100</xdr:colOff>
      <xdr:row>96</xdr:row>
      <xdr:rowOff>66853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2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83380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122381</xdr:rowOff>
    </xdr:from>
    <xdr:to>
      <xdr:col>55</xdr:col>
      <xdr:colOff>0</xdr:colOff>
      <xdr:row>36</xdr:row>
      <xdr:rowOff>125088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94581"/>
          <a:ext cx="8382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109977</xdr:rowOff>
    </xdr:from>
    <xdr:to>
      <xdr:col>50</xdr:col>
      <xdr:colOff>114300</xdr:colOff>
      <xdr:row>36</xdr:row>
      <xdr:rowOff>122381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282177"/>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103984</xdr:rowOff>
    </xdr:from>
    <xdr:to>
      <xdr:col>45</xdr:col>
      <xdr:colOff>177800</xdr:colOff>
      <xdr:row>36</xdr:row>
      <xdr:rowOff>109977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276184"/>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79866</xdr:rowOff>
    </xdr:from>
    <xdr:to>
      <xdr:col>41</xdr:col>
      <xdr:colOff>50800</xdr:colOff>
      <xdr:row>36</xdr:row>
      <xdr:rowOff>103984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52066"/>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74288</xdr:rowOff>
    </xdr:from>
    <xdr:to>
      <xdr:col>55</xdr:col>
      <xdr:colOff>50800</xdr:colOff>
      <xdr:row>37</xdr:row>
      <xdr:rowOff>4438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52715</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71581</xdr:rowOff>
    </xdr:from>
    <xdr:to>
      <xdr:col>50</xdr:col>
      <xdr:colOff>165100</xdr:colOff>
      <xdr:row>37</xdr:row>
      <xdr:rowOff>1731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164308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33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59177</xdr:rowOff>
    </xdr:from>
    <xdr:to>
      <xdr:col>46</xdr:col>
      <xdr:colOff>38100</xdr:colOff>
      <xdr:row>36</xdr:row>
      <xdr:rowOff>160777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3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151904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53184</xdr:rowOff>
    </xdr:from>
    <xdr:to>
      <xdr:col>41</xdr:col>
      <xdr:colOff>101600</xdr:colOff>
      <xdr:row>36</xdr:row>
      <xdr:rowOff>154784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2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145911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1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29066</xdr:rowOff>
    </xdr:from>
    <xdr:to>
      <xdr:col>36</xdr:col>
      <xdr:colOff>165100</xdr:colOff>
      <xdr:row>36</xdr:row>
      <xdr:rowOff>130666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121793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2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51584</xdr:rowOff>
    </xdr:from>
    <xdr:to>
      <xdr:col>55</xdr:col>
      <xdr:colOff>0</xdr:colOff>
      <xdr:row>58</xdr:row>
      <xdr:rowOff>161107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5684"/>
          <a:ext cx="838200" cy="10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150497</xdr:rowOff>
    </xdr:from>
    <xdr:to>
      <xdr:col>50</xdr:col>
      <xdr:colOff>114300</xdr:colOff>
      <xdr:row>58</xdr:row>
      <xdr:rowOff>161107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94597"/>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150497</xdr:rowOff>
    </xdr:from>
    <xdr:to>
      <xdr:col>45</xdr:col>
      <xdr:colOff>177800</xdr:colOff>
      <xdr:row>58</xdr:row>
      <xdr:rowOff>155601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94597"/>
          <a:ext cx="8890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104078</xdr:rowOff>
    </xdr:from>
    <xdr:to>
      <xdr:col>41</xdr:col>
      <xdr:colOff>50800</xdr:colOff>
      <xdr:row>58</xdr:row>
      <xdr:rowOff>155601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8178"/>
          <a:ext cx="889000" cy="5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784</xdr:rowOff>
    </xdr:from>
    <xdr:to>
      <xdr:col>55</xdr:col>
      <xdr:colOff>50800</xdr:colOff>
      <xdr:row>58</xdr:row>
      <xdr:rowOff>102384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23661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9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110307</xdr:rowOff>
    </xdr:from>
    <xdr:to>
      <xdr:col>50</xdr:col>
      <xdr:colOff>165100</xdr:colOff>
      <xdr:row>59</xdr:row>
      <xdr:rowOff>40457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31584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99697</xdr:rowOff>
    </xdr:from>
    <xdr:to>
      <xdr:col>46</xdr:col>
      <xdr:colOff>38100</xdr:colOff>
      <xdr:row>59</xdr:row>
      <xdr:rowOff>29847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20974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3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104801</xdr:rowOff>
    </xdr:from>
    <xdr:to>
      <xdr:col>41</xdr:col>
      <xdr:colOff>101600</xdr:colOff>
      <xdr:row>59</xdr:row>
      <xdr:rowOff>34951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4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26078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4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53278</xdr:rowOff>
    </xdr:from>
    <xdr:to>
      <xdr:col>36</xdr:col>
      <xdr:colOff>165100</xdr:colOff>
      <xdr:row>58</xdr:row>
      <xdr:rowOff>154878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171405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7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98377</xdr:rowOff>
    </xdr:from>
    <xdr:to>
      <xdr:col>55</xdr:col>
      <xdr:colOff>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42927"/>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98377</xdr:rowOff>
    </xdr:from>
    <xdr:to>
      <xdr:col>50</xdr:col>
      <xdr:colOff>114300</xdr:colOff>
      <xdr:row>79</xdr:row>
      <xdr:rowOff>98609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42927"/>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96803</xdr:rowOff>
    </xdr:from>
    <xdr:to>
      <xdr:col>45</xdr:col>
      <xdr:colOff>177800</xdr:colOff>
      <xdr:row>79</xdr:row>
      <xdr:rowOff>98609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641353"/>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17670</xdr:rowOff>
    </xdr:from>
    <xdr:to>
      <xdr:col>41</xdr:col>
      <xdr:colOff>50800</xdr:colOff>
      <xdr:row>79</xdr:row>
      <xdr:rowOff>96803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62220"/>
          <a:ext cx="889000" cy="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47577</xdr:rowOff>
    </xdr:from>
    <xdr:to>
      <xdr:col>50</xdr:col>
      <xdr:colOff>165100</xdr:colOff>
      <xdr:row>79</xdr:row>
      <xdr:rowOff>149177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140304</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17" y="13684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47809</xdr:rowOff>
    </xdr:from>
    <xdr:to>
      <xdr:col>46</xdr:col>
      <xdr:colOff>38100</xdr:colOff>
      <xdr:row>79</xdr:row>
      <xdr:rowOff>149409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140536</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17" y="13685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46003</xdr:rowOff>
    </xdr:from>
    <xdr:to>
      <xdr:col>41</xdr:col>
      <xdr:colOff>101600</xdr:colOff>
      <xdr:row>79</xdr:row>
      <xdr:rowOff>147603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9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138730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8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138320</xdr:rowOff>
    </xdr:from>
    <xdr:to>
      <xdr:col>36</xdr:col>
      <xdr:colOff>165100</xdr:colOff>
      <xdr:row>79</xdr:row>
      <xdr:rowOff>68470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84997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28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22661</xdr:rowOff>
    </xdr:from>
    <xdr:to>
      <xdr:col>55</xdr:col>
      <xdr:colOff>0</xdr:colOff>
      <xdr:row>97</xdr:row>
      <xdr:rowOff>31828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5967511"/>
          <a:ext cx="838200" cy="6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100623</xdr:rowOff>
    </xdr:from>
    <xdr:to>
      <xdr:col>50</xdr:col>
      <xdr:colOff>114300</xdr:colOff>
      <xdr:row>97</xdr:row>
      <xdr:rowOff>31828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59823"/>
          <a:ext cx="889000" cy="10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100623</xdr:rowOff>
    </xdr:from>
    <xdr:to>
      <xdr:col>45</xdr:col>
      <xdr:colOff>177800</xdr:colOff>
      <xdr:row>96</xdr:row>
      <xdr:rowOff>153059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59823"/>
          <a:ext cx="889000" cy="5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153059</xdr:rowOff>
    </xdr:from>
    <xdr:to>
      <xdr:col>41</xdr:col>
      <xdr:colOff>50800</xdr:colOff>
      <xdr:row>97</xdr:row>
      <xdr:rowOff>5087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12259"/>
          <a:ext cx="889000" cy="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143311</xdr:rowOff>
    </xdr:from>
    <xdr:to>
      <xdr:col>55</xdr:col>
      <xdr:colOff>50800</xdr:colOff>
      <xdr:row>93</xdr:row>
      <xdr:rowOff>73461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59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166188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76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152478</xdr:rowOff>
    </xdr:from>
    <xdr:to>
      <xdr:col>50</xdr:col>
      <xdr:colOff>165100</xdr:colOff>
      <xdr:row>97</xdr:row>
      <xdr:rowOff>82628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73755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49823</xdr:rowOff>
    </xdr:from>
    <xdr:to>
      <xdr:col>46</xdr:col>
      <xdr:colOff>38100</xdr:colOff>
      <xdr:row>96</xdr:row>
      <xdr:rowOff>151423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167950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8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102259</xdr:rowOff>
    </xdr:from>
    <xdr:to>
      <xdr:col>41</xdr:col>
      <xdr:colOff>101600</xdr:colOff>
      <xdr:row>97</xdr:row>
      <xdr:rowOff>32409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6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48936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125737</xdr:rowOff>
    </xdr:from>
    <xdr:to>
      <xdr:col>36</xdr:col>
      <xdr:colOff>165100</xdr:colOff>
      <xdr:row>97</xdr:row>
      <xdr:rowOff>55887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72414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162084</xdr:rowOff>
    </xdr:from>
    <xdr:to>
      <xdr:col>85</xdr:col>
      <xdr:colOff>127000</xdr:colOff>
      <xdr:row>39</xdr:row>
      <xdr:rowOff>41097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77184"/>
          <a:ext cx="838200" cy="5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162084</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7184"/>
          <a:ext cx="889000" cy="5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161747</xdr:rowOff>
    </xdr:from>
    <xdr:to>
      <xdr:col>85</xdr:col>
      <xdr:colOff>177800</xdr:colOff>
      <xdr:row>39</xdr:row>
      <xdr:rowOff>91897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76674</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111284</xdr:rowOff>
    </xdr:from>
    <xdr:to>
      <xdr:col>81</xdr:col>
      <xdr:colOff>101600</xdr:colOff>
      <xdr:row>39</xdr:row>
      <xdr:rowOff>41434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32561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5781</xdr:rowOff>
    </xdr:from>
    <xdr:to>
      <xdr:col>85</xdr:col>
      <xdr:colOff>127000</xdr:colOff>
      <xdr:row>77</xdr:row>
      <xdr:rowOff>8772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07431"/>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8772</xdr:rowOff>
    </xdr:from>
    <xdr:to>
      <xdr:col>81</xdr:col>
      <xdr:colOff>50800</xdr:colOff>
      <xdr:row>77</xdr:row>
      <xdr:rowOff>15849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10422"/>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487</xdr:rowOff>
    </xdr:from>
    <xdr:to>
      <xdr:col>76</xdr:col>
      <xdr:colOff>114300</xdr:colOff>
      <xdr:row>77</xdr:row>
      <xdr:rowOff>15849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02137"/>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89449</xdr:rowOff>
    </xdr:from>
    <xdr:to>
      <xdr:col>71</xdr:col>
      <xdr:colOff>177800</xdr:colOff>
      <xdr:row>77</xdr:row>
      <xdr:rowOff>487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19649"/>
          <a:ext cx="889000" cy="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126431</xdr:rowOff>
    </xdr:from>
    <xdr:to>
      <xdr:col>85</xdr:col>
      <xdr:colOff>177800</xdr:colOff>
      <xdr:row>77</xdr:row>
      <xdr:rowOff>56581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104858</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3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129422</xdr:rowOff>
    </xdr:from>
    <xdr:to>
      <xdr:col>81</xdr:col>
      <xdr:colOff>101600</xdr:colOff>
      <xdr:row>77</xdr:row>
      <xdr:rowOff>59572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50699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136499</xdr:rowOff>
    </xdr:from>
    <xdr:to>
      <xdr:col>76</xdr:col>
      <xdr:colOff>165100</xdr:colOff>
      <xdr:row>77</xdr:row>
      <xdr:rowOff>66649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57776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5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121137</xdr:rowOff>
    </xdr:from>
    <xdr:to>
      <xdr:col>72</xdr:col>
      <xdr:colOff>38100</xdr:colOff>
      <xdr:row>77</xdr:row>
      <xdr:rowOff>51287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42414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38649</xdr:rowOff>
    </xdr:from>
    <xdr:to>
      <xdr:col>67</xdr:col>
      <xdr:colOff>101600</xdr:colOff>
      <xdr:row>76</xdr:row>
      <xdr:rowOff>140249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156776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4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108972</xdr:rowOff>
    </xdr:from>
    <xdr:to>
      <xdr:col>85</xdr:col>
      <xdr:colOff>127000</xdr:colOff>
      <xdr:row>98</xdr:row>
      <xdr:rowOff>116346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11072"/>
          <a:ext cx="8382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116346</xdr:rowOff>
    </xdr:from>
    <xdr:to>
      <xdr:col>81</xdr:col>
      <xdr:colOff>50800</xdr:colOff>
      <xdr:row>98</xdr:row>
      <xdr:rowOff>116833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18446"/>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114002</xdr:rowOff>
    </xdr:from>
    <xdr:to>
      <xdr:col>76</xdr:col>
      <xdr:colOff>114300</xdr:colOff>
      <xdr:row>98</xdr:row>
      <xdr:rowOff>116833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16102"/>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112559</xdr:rowOff>
    </xdr:from>
    <xdr:to>
      <xdr:col>71</xdr:col>
      <xdr:colOff>177800</xdr:colOff>
      <xdr:row>98</xdr:row>
      <xdr:rowOff>114002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14659"/>
          <a:ext cx="889000" cy="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58172</xdr:rowOff>
    </xdr:from>
    <xdr:to>
      <xdr:col>85</xdr:col>
      <xdr:colOff>177800</xdr:colOff>
      <xdr:row>98</xdr:row>
      <xdr:rowOff>159772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144549</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7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65546</xdr:rowOff>
    </xdr:from>
    <xdr:to>
      <xdr:col>81</xdr:col>
      <xdr:colOff>101600</xdr:colOff>
      <xdr:row>98</xdr:row>
      <xdr:rowOff>167146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158273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66033</xdr:rowOff>
    </xdr:from>
    <xdr:to>
      <xdr:col>76</xdr:col>
      <xdr:colOff>165100</xdr:colOff>
      <xdr:row>98</xdr:row>
      <xdr:rowOff>167633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158760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63202</xdr:rowOff>
    </xdr:from>
    <xdr:to>
      <xdr:col>72</xdr:col>
      <xdr:colOff>38100</xdr:colOff>
      <xdr:row>98</xdr:row>
      <xdr:rowOff>164802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155929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61759</xdr:rowOff>
    </xdr:from>
    <xdr:to>
      <xdr:col>67</xdr:col>
      <xdr:colOff>101600</xdr:colOff>
      <xdr:row>98</xdr:row>
      <xdr:rowOff>163359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154486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9398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782048"/>
          <a:ext cx="838200" cy="43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130048</xdr:rowOff>
    </xdr:from>
    <xdr:to>
      <xdr:col>116</xdr:col>
      <xdr:colOff>114300</xdr:colOff>
      <xdr:row>57</xdr:row>
      <xdr:rowOff>60198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7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152925</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58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170213</xdr:rowOff>
    </xdr:from>
    <xdr:to>
      <xdr:col>116</xdr:col>
      <xdr:colOff>63500</xdr:colOff>
      <xdr:row>77</xdr:row>
      <xdr:rowOff>11706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200413"/>
          <a:ext cx="8382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9398</xdr:rowOff>
    </xdr:from>
    <xdr:to>
      <xdr:col>111</xdr:col>
      <xdr:colOff>177800</xdr:colOff>
      <xdr:row>77</xdr:row>
      <xdr:rowOff>11706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211048"/>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9398</xdr:rowOff>
    </xdr:from>
    <xdr:to>
      <xdr:col>107</xdr:col>
      <xdr:colOff>50800</xdr:colOff>
      <xdr:row>77</xdr:row>
      <xdr:rowOff>13263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211048"/>
          <a:ext cx="8890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156246</xdr:rowOff>
    </xdr:from>
    <xdr:to>
      <xdr:col>102</xdr:col>
      <xdr:colOff>114300</xdr:colOff>
      <xdr:row>77</xdr:row>
      <xdr:rowOff>13263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186446"/>
          <a:ext cx="889000" cy="2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119413</xdr:rowOff>
    </xdr:from>
    <xdr:to>
      <xdr:col>116</xdr:col>
      <xdr:colOff>114300</xdr:colOff>
      <xdr:row>77</xdr:row>
      <xdr:rowOff>49563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97840</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1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132356</xdr:rowOff>
    </xdr:from>
    <xdr:to>
      <xdr:col>112</xdr:col>
      <xdr:colOff>38100</xdr:colOff>
      <xdr:row>77</xdr:row>
      <xdr:rowOff>62506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1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53633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2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130048</xdr:rowOff>
    </xdr:from>
    <xdr:to>
      <xdr:col>107</xdr:col>
      <xdr:colOff>101600</xdr:colOff>
      <xdr:row>77</xdr:row>
      <xdr:rowOff>60198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51325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2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133913</xdr:rowOff>
    </xdr:from>
    <xdr:to>
      <xdr:col>102</xdr:col>
      <xdr:colOff>165100</xdr:colOff>
      <xdr:row>77</xdr:row>
      <xdr:rowOff>64063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55190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2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105446</xdr:rowOff>
    </xdr:from>
    <xdr:to>
      <xdr:col>98</xdr:col>
      <xdr:colOff>38100</xdr:colOff>
      <xdr:row>77</xdr:row>
      <xdr:rowOff>35596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26723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22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扶助費は類似団体を上回っており、これは障がい者関係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高齢化率の上昇に伴う費用の増加が影響している。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貸付金が皆増となっているのは、経営状況が逼迫している町立病院特別会計への長期貸付を行ったためである。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普通建設事業費（うち更新整備）についても類似団体を上回っており、これは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庁舎建設事業のため大幅な増となっている。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今後は、大規模事業計画の凍結や廃止を含めた事業計画の見直しによる投資的経費の抑制に努めることとしている。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また、一般会計を圧迫している一部事務組合への負担金や、特別会計への繰出金の削減等も検討し、健全な財政運営を目指す。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7,359
14.28
5,663,789
5,540,703
62,814
2,670,100
5,947,769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151511</xdr:rowOff>
    </xdr:from>
    <xdr:to>
      <xdr:col>24</xdr:col>
      <xdr:colOff>63500</xdr:colOff>
      <xdr:row>36</xdr:row>
      <xdr:rowOff>88265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2261"/>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88265</xdr:rowOff>
    </xdr:from>
    <xdr:to>
      <xdr:col>19</xdr:col>
      <xdr:colOff>177800</xdr:colOff>
      <xdr:row>36</xdr:row>
      <xdr:rowOff>93345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046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93345</xdr:rowOff>
    </xdr:from>
    <xdr:to>
      <xdr:col>15</xdr:col>
      <xdr:colOff>50800</xdr:colOff>
      <xdr:row>36</xdr:row>
      <xdr:rowOff>136017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65545"/>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18415</xdr:rowOff>
    </xdr:from>
    <xdr:to>
      <xdr:col>10</xdr:col>
      <xdr:colOff>114300</xdr:colOff>
      <xdr:row>36</xdr:row>
      <xdr:rowOff>136017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0615"/>
          <a:ext cx="88900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100711</xdr:rowOff>
    </xdr:from>
    <xdr:to>
      <xdr:col>24</xdr:col>
      <xdr:colOff>114300</xdr:colOff>
      <xdr:row>36</xdr:row>
      <xdr:rowOff>30861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123588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37465</xdr:rowOff>
    </xdr:from>
    <xdr:to>
      <xdr:col>20</xdr:col>
      <xdr:colOff>38100</xdr:colOff>
      <xdr:row>36</xdr:row>
      <xdr:rowOff>139065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155592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8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42545</xdr:rowOff>
    </xdr:from>
    <xdr:to>
      <xdr:col>15</xdr:col>
      <xdr:colOff>101600</xdr:colOff>
      <xdr:row>36</xdr:row>
      <xdr:rowOff>144145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160672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85217</xdr:rowOff>
    </xdr:from>
    <xdr:to>
      <xdr:col>10</xdr:col>
      <xdr:colOff>165100</xdr:colOff>
      <xdr:row>37</xdr:row>
      <xdr:rowOff>15367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31894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139065</xdr:rowOff>
    </xdr:from>
    <xdr:to>
      <xdr:col>6</xdr:col>
      <xdr:colOff>38100</xdr:colOff>
      <xdr:row>36</xdr:row>
      <xdr:rowOff>69215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85742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9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30752</xdr:rowOff>
    </xdr:from>
    <xdr:to>
      <xdr:col>24</xdr:col>
      <xdr:colOff>63500</xdr:colOff>
      <xdr:row>58</xdr:row>
      <xdr:rowOff>119061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03402"/>
          <a:ext cx="838200" cy="25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119061</xdr:rowOff>
    </xdr:from>
    <xdr:to>
      <xdr:col>19</xdr:col>
      <xdr:colOff>177800</xdr:colOff>
      <xdr:row>58</xdr:row>
      <xdr:rowOff>157456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3161"/>
          <a:ext cx="889000" cy="3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138464</xdr:rowOff>
    </xdr:from>
    <xdr:to>
      <xdr:col>15</xdr:col>
      <xdr:colOff>50800</xdr:colOff>
      <xdr:row>58</xdr:row>
      <xdr:rowOff>157456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82564"/>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135623</xdr:rowOff>
    </xdr:from>
    <xdr:to>
      <xdr:col>10</xdr:col>
      <xdr:colOff>114300</xdr:colOff>
      <xdr:row>58</xdr:row>
      <xdr:rowOff>138464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9723"/>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151402</xdr:rowOff>
    </xdr:from>
    <xdr:to>
      <xdr:col>24</xdr:col>
      <xdr:colOff>114300</xdr:colOff>
      <xdr:row>57</xdr:row>
      <xdr:rowOff>81552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2829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0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68261</xdr:rowOff>
    </xdr:from>
    <xdr:to>
      <xdr:col>20</xdr:col>
      <xdr:colOff>38100</xdr:colOff>
      <xdr:row>58</xdr:row>
      <xdr:rowOff>169861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160988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106656</xdr:rowOff>
    </xdr:from>
    <xdr:to>
      <xdr:col>15</xdr:col>
      <xdr:colOff>101600</xdr:colOff>
      <xdr:row>59</xdr:row>
      <xdr:rowOff>36806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27933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87664</xdr:rowOff>
    </xdr:from>
    <xdr:to>
      <xdr:col>10</xdr:col>
      <xdr:colOff>165100</xdr:colOff>
      <xdr:row>59</xdr:row>
      <xdr:rowOff>17814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84823</xdr:rowOff>
    </xdr:from>
    <xdr:to>
      <xdr:col>6</xdr:col>
      <xdr:colOff>38100</xdr:colOff>
      <xdr:row>59</xdr:row>
      <xdr:rowOff>14973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6100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116337</xdr:rowOff>
    </xdr:from>
    <xdr:to>
      <xdr:col>24</xdr:col>
      <xdr:colOff>63500</xdr:colOff>
      <xdr:row>76</xdr:row>
      <xdr:rowOff>33417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75087"/>
          <a:ext cx="838200" cy="8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24273</xdr:rowOff>
    </xdr:from>
    <xdr:to>
      <xdr:col>19</xdr:col>
      <xdr:colOff>177800</xdr:colOff>
      <xdr:row>76</xdr:row>
      <xdr:rowOff>33417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5447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24273</xdr:rowOff>
    </xdr:from>
    <xdr:to>
      <xdr:col>15</xdr:col>
      <xdr:colOff>50800</xdr:colOff>
      <xdr:row>76</xdr:row>
      <xdr:rowOff>73247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54473"/>
          <a:ext cx="889000" cy="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73247</xdr:rowOff>
    </xdr:from>
    <xdr:to>
      <xdr:col>10</xdr:col>
      <xdr:colOff>114300</xdr:colOff>
      <xdr:row>76</xdr:row>
      <xdr:rowOff>110531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03447"/>
          <a:ext cx="889000" cy="3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65537</xdr:rowOff>
    </xdr:from>
    <xdr:to>
      <xdr:col>24</xdr:col>
      <xdr:colOff>114300</xdr:colOff>
      <xdr:row>75</xdr:row>
      <xdr:rowOff>167137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2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88414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7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154067</xdr:rowOff>
    </xdr:from>
    <xdr:to>
      <xdr:col>20</xdr:col>
      <xdr:colOff>38100</xdr:colOff>
      <xdr:row>76</xdr:row>
      <xdr:rowOff>84217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100744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8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144922</xdr:rowOff>
    </xdr:from>
    <xdr:to>
      <xdr:col>15</xdr:col>
      <xdr:colOff>101600</xdr:colOff>
      <xdr:row>76</xdr:row>
      <xdr:rowOff>75071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03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91599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22447</xdr:rowOff>
    </xdr:from>
    <xdr:to>
      <xdr:col>10</xdr:col>
      <xdr:colOff>165100</xdr:colOff>
      <xdr:row>76</xdr:row>
      <xdr:rowOff>124047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2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59731</xdr:rowOff>
    </xdr:from>
    <xdr:to>
      <xdr:col>6</xdr:col>
      <xdr:colOff>38100</xdr:colOff>
      <xdr:row>76</xdr:row>
      <xdr:rowOff>161331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6407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6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120456</xdr:rowOff>
    </xdr:from>
    <xdr:to>
      <xdr:col>24</xdr:col>
      <xdr:colOff>63500</xdr:colOff>
      <xdr:row>98</xdr:row>
      <xdr:rowOff>138373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22556"/>
          <a:ext cx="8382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134548</xdr:rowOff>
    </xdr:from>
    <xdr:to>
      <xdr:col>19</xdr:col>
      <xdr:colOff>177800</xdr:colOff>
      <xdr:row>98</xdr:row>
      <xdr:rowOff>138373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36648"/>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131857</xdr:rowOff>
    </xdr:from>
    <xdr:to>
      <xdr:col>15</xdr:col>
      <xdr:colOff>50800</xdr:colOff>
      <xdr:row>98</xdr:row>
      <xdr:rowOff>134548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33957"/>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128834</xdr:rowOff>
    </xdr:from>
    <xdr:to>
      <xdr:col>10</xdr:col>
      <xdr:colOff>114300</xdr:colOff>
      <xdr:row>98</xdr:row>
      <xdr:rowOff>131857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30934"/>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69656</xdr:rowOff>
    </xdr:from>
    <xdr:to>
      <xdr:col>24</xdr:col>
      <xdr:colOff>114300</xdr:colOff>
      <xdr:row>98</xdr:row>
      <xdr:rowOff>171256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29033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87573</xdr:rowOff>
    </xdr:from>
    <xdr:to>
      <xdr:col>20</xdr:col>
      <xdr:colOff>38100</xdr:colOff>
      <xdr:row>99</xdr:row>
      <xdr:rowOff>17723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8850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83748</xdr:rowOff>
    </xdr:from>
    <xdr:to>
      <xdr:col>15</xdr:col>
      <xdr:colOff>101600</xdr:colOff>
      <xdr:row>99</xdr:row>
      <xdr:rowOff>13898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81057</xdr:rowOff>
    </xdr:from>
    <xdr:to>
      <xdr:col>10</xdr:col>
      <xdr:colOff>165100</xdr:colOff>
      <xdr:row>99</xdr:row>
      <xdr:rowOff>11207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78034</xdr:rowOff>
    </xdr:from>
    <xdr:to>
      <xdr:col>6</xdr:col>
      <xdr:colOff>38100</xdr:colOff>
      <xdr:row>99</xdr:row>
      <xdr:rowOff>8184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170761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157683</xdr:rowOff>
    </xdr:from>
    <xdr:to>
      <xdr:col>55</xdr:col>
      <xdr:colOff>0</xdr:colOff>
      <xdr:row>38</xdr:row>
      <xdr:rowOff>159207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7278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159207</xdr:rowOff>
    </xdr:from>
    <xdr:to>
      <xdr:col>50</xdr:col>
      <xdr:colOff>114300</xdr:colOff>
      <xdr:row>38</xdr:row>
      <xdr:rowOff>159741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74307"/>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159741</xdr:rowOff>
    </xdr:from>
    <xdr:to>
      <xdr:col>45</xdr:col>
      <xdr:colOff>177800</xdr:colOff>
      <xdr:row>38</xdr:row>
      <xdr:rowOff>160731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74841"/>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158826</xdr:rowOff>
    </xdr:from>
    <xdr:to>
      <xdr:col>41</xdr:col>
      <xdr:colOff>50800</xdr:colOff>
      <xdr:row>38</xdr:row>
      <xdr:rowOff>160731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7392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106883</xdr:rowOff>
    </xdr:from>
    <xdr:to>
      <xdr:col>55</xdr:col>
      <xdr:colOff>50800</xdr:colOff>
      <xdr:row>39</xdr:row>
      <xdr:rowOff>37033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52392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108407</xdr:rowOff>
    </xdr:from>
    <xdr:to>
      <xdr:col>50</xdr:col>
      <xdr:colOff>165100</xdr:colOff>
      <xdr:row>39</xdr:row>
      <xdr:rowOff>38557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29684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16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108941</xdr:rowOff>
    </xdr:from>
    <xdr:to>
      <xdr:col>46</xdr:col>
      <xdr:colOff>38100</xdr:colOff>
      <xdr:row>39</xdr:row>
      <xdr:rowOff>39091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30218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1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109931</xdr:rowOff>
    </xdr:from>
    <xdr:to>
      <xdr:col>41</xdr:col>
      <xdr:colOff>101600</xdr:colOff>
      <xdr:row>39</xdr:row>
      <xdr:rowOff>40081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31208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1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108026</xdr:rowOff>
    </xdr:from>
    <xdr:to>
      <xdr:col>36</xdr:col>
      <xdr:colOff>165100</xdr:colOff>
      <xdr:row>39</xdr:row>
      <xdr:rowOff>38176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29303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15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91146</xdr:rowOff>
    </xdr:from>
    <xdr:to>
      <xdr:col>55</xdr:col>
      <xdr:colOff>0</xdr:colOff>
      <xdr:row>57</xdr:row>
      <xdr:rowOff>108376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63796"/>
          <a:ext cx="838200" cy="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108376</xdr:rowOff>
    </xdr:from>
    <xdr:to>
      <xdr:col>50</xdr:col>
      <xdr:colOff>114300</xdr:colOff>
      <xdr:row>57</xdr:row>
      <xdr:rowOff>115097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81026"/>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100135</xdr:rowOff>
    </xdr:from>
    <xdr:to>
      <xdr:col>45</xdr:col>
      <xdr:colOff>177800</xdr:colOff>
      <xdr:row>57</xdr:row>
      <xdr:rowOff>115097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72785"/>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96397</xdr:rowOff>
    </xdr:from>
    <xdr:to>
      <xdr:col>41</xdr:col>
      <xdr:colOff>50800</xdr:colOff>
      <xdr:row>57</xdr:row>
      <xdr:rowOff>100135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69047"/>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40346</xdr:rowOff>
    </xdr:from>
    <xdr:to>
      <xdr:col>55</xdr:col>
      <xdr:colOff>50800</xdr:colOff>
      <xdr:row>57</xdr:row>
      <xdr:rowOff>141946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126723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2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57576</xdr:rowOff>
    </xdr:from>
    <xdr:to>
      <xdr:col>50</xdr:col>
      <xdr:colOff>165100</xdr:colOff>
      <xdr:row>57</xdr:row>
      <xdr:rowOff>159176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150303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2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64297</xdr:rowOff>
    </xdr:from>
    <xdr:to>
      <xdr:col>46</xdr:col>
      <xdr:colOff>38100</xdr:colOff>
      <xdr:row>57</xdr:row>
      <xdr:rowOff>165897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3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157024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2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49335</xdr:rowOff>
    </xdr:from>
    <xdr:to>
      <xdr:col>41</xdr:col>
      <xdr:colOff>101600</xdr:colOff>
      <xdr:row>57</xdr:row>
      <xdr:rowOff>150935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142062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45597</xdr:rowOff>
    </xdr:from>
    <xdr:to>
      <xdr:col>36</xdr:col>
      <xdr:colOff>165100</xdr:colOff>
      <xdr:row>57</xdr:row>
      <xdr:rowOff>147197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138324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1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38409</xdr:rowOff>
    </xdr:from>
    <xdr:to>
      <xdr:col>55</xdr:col>
      <xdr:colOff>0</xdr:colOff>
      <xdr:row>79</xdr:row>
      <xdr:rowOff>38683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82959"/>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38655</xdr:rowOff>
    </xdr:from>
    <xdr:to>
      <xdr:col>50</xdr:col>
      <xdr:colOff>114300</xdr:colOff>
      <xdr:row>79</xdr:row>
      <xdr:rowOff>38683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83205"/>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38655</xdr:rowOff>
    </xdr:from>
    <xdr:to>
      <xdr:col>45</xdr:col>
      <xdr:colOff>177800</xdr:colOff>
      <xdr:row>79</xdr:row>
      <xdr:rowOff>38832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83205"/>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35877</xdr:rowOff>
    </xdr:from>
    <xdr:to>
      <xdr:col>41</xdr:col>
      <xdr:colOff>50800</xdr:colOff>
      <xdr:row>79</xdr:row>
      <xdr:rowOff>38832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80427"/>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159059</xdr:rowOff>
    </xdr:from>
    <xdr:to>
      <xdr:col>55</xdr:col>
      <xdr:colOff>50800</xdr:colOff>
      <xdr:row>79</xdr:row>
      <xdr:rowOff>89209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159333</xdr:rowOff>
    </xdr:from>
    <xdr:to>
      <xdr:col>50</xdr:col>
      <xdr:colOff>165100</xdr:colOff>
      <xdr:row>79</xdr:row>
      <xdr:rowOff>89483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3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80610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62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159305</xdr:rowOff>
    </xdr:from>
    <xdr:to>
      <xdr:col>46</xdr:col>
      <xdr:colOff>38100</xdr:colOff>
      <xdr:row>79</xdr:row>
      <xdr:rowOff>89455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80582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159482</xdr:rowOff>
    </xdr:from>
    <xdr:to>
      <xdr:col>41</xdr:col>
      <xdr:colOff>101600</xdr:colOff>
      <xdr:row>79</xdr:row>
      <xdr:rowOff>89632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3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80759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2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156527</xdr:rowOff>
    </xdr:from>
    <xdr:to>
      <xdr:col>36</xdr:col>
      <xdr:colOff>165100</xdr:colOff>
      <xdr:row>79</xdr:row>
      <xdr:rowOff>86677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2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77804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2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24715</xdr:rowOff>
    </xdr:from>
    <xdr:to>
      <xdr:col>55</xdr:col>
      <xdr:colOff>0</xdr:colOff>
      <xdr:row>98</xdr:row>
      <xdr:rowOff>100293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26815"/>
          <a:ext cx="838200" cy="7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24715</xdr:rowOff>
    </xdr:from>
    <xdr:to>
      <xdr:col>50</xdr:col>
      <xdr:colOff>114300</xdr:colOff>
      <xdr:row>98</xdr:row>
      <xdr:rowOff>32979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26815"/>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159908</xdr:rowOff>
    </xdr:from>
    <xdr:to>
      <xdr:col>45</xdr:col>
      <xdr:colOff>177800</xdr:colOff>
      <xdr:row>98</xdr:row>
      <xdr:rowOff>32979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90558"/>
          <a:ext cx="889000" cy="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74968</xdr:rowOff>
    </xdr:from>
    <xdr:to>
      <xdr:col>41</xdr:col>
      <xdr:colOff>50800</xdr:colOff>
      <xdr:row>97</xdr:row>
      <xdr:rowOff>159908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05618"/>
          <a:ext cx="889000" cy="8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49493</xdr:rowOff>
    </xdr:from>
    <xdr:to>
      <xdr:col>55</xdr:col>
      <xdr:colOff>50800</xdr:colOff>
      <xdr:row>98</xdr:row>
      <xdr:rowOff>151093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27920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145365</xdr:rowOff>
    </xdr:from>
    <xdr:to>
      <xdr:col>50</xdr:col>
      <xdr:colOff>165100</xdr:colOff>
      <xdr:row>98</xdr:row>
      <xdr:rowOff>75515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66642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153629</xdr:rowOff>
    </xdr:from>
    <xdr:to>
      <xdr:col>46</xdr:col>
      <xdr:colOff>38100</xdr:colOff>
      <xdr:row>98</xdr:row>
      <xdr:rowOff>83779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74906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7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109108</xdr:rowOff>
    </xdr:from>
    <xdr:to>
      <xdr:col>41</xdr:col>
      <xdr:colOff>101600</xdr:colOff>
      <xdr:row>98</xdr:row>
      <xdr:rowOff>39258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3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55785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1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24168</xdr:rowOff>
    </xdr:from>
    <xdr:to>
      <xdr:col>36</xdr:col>
      <xdr:colOff>165100</xdr:colOff>
      <xdr:row>97</xdr:row>
      <xdr:rowOff>125768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5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142295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43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32829</xdr:rowOff>
    </xdr:from>
    <xdr:to>
      <xdr:col>85</xdr:col>
      <xdr:colOff>127000</xdr:colOff>
      <xdr:row>38</xdr:row>
      <xdr:rowOff>90418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76479"/>
          <a:ext cx="838200" cy="22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90418</xdr:rowOff>
    </xdr:from>
    <xdr:to>
      <xdr:col>81</xdr:col>
      <xdr:colOff>50800</xdr:colOff>
      <xdr:row>38</xdr:row>
      <xdr:rowOff>159817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05518"/>
          <a:ext cx="889000" cy="6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129851</xdr:rowOff>
    </xdr:from>
    <xdr:to>
      <xdr:col>76</xdr:col>
      <xdr:colOff>114300</xdr:colOff>
      <xdr:row>38</xdr:row>
      <xdr:rowOff>159817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44951"/>
          <a:ext cx="889000" cy="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98685</xdr:rowOff>
    </xdr:from>
    <xdr:to>
      <xdr:col>71</xdr:col>
      <xdr:colOff>177800</xdr:colOff>
      <xdr:row>38</xdr:row>
      <xdr:rowOff>129851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13785"/>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153479</xdr:rowOff>
    </xdr:from>
    <xdr:to>
      <xdr:col>85</xdr:col>
      <xdr:colOff>177800</xdr:colOff>
      <xdr:row>37</xdr:row>
      <xdr:rowOff>83629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4906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39618</xdr:rowOff>
    </xdr:from>
    <xdr:to>
      <xdr:col>81</xdr:col>
      <xdr:colOff>101600</xdr:colOff>
      <xdr:row>38</xdr:row>
      <xdr:rowOff>141218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132345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109017</xdr:rowOff>
    </xdr:from>
    <xdr:to>
      <xdr:col>76</xdr:col>
      <xdr:colOff>165100</xdr:colOff>
      <xdr:row>39</xdr:row>
      <xdr:rowOff>39167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30294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79051</xdr:rowOff>
    </xdr:from>
    <xdr:to>
      <xdr:col>72</xdr:col>
      <xdr:colOff>38100</xdr:colOff>
      <xdr:row>39</xdr:row>
      <xdr:rowOff>9201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47885</xdr:rowOff>
    </xdr:from>
    <xdr:to>
      <xdr:col>67</xdr:col>
      <xdr:colOff>101600</xdr:colOff>
      <xdr:row>38</xdr:row>
      <xdr:rowOff>149485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140612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80630</xdr:rowOff>
    </xdr:from>
    <xdr:to>
      <xdr:col>85</xdr:col>
      <xdr:colOff>127000</xdr:colOff>
      <xdr:row>58</xdr:row>
      <xdr:rowOff>88090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24730"/>
          <a:ext cx="8382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119019</xdr:rowOff>
    </xdr:from>
    <xdr:to>
      <xdr:col>81</xdr:col>
      <xdr:colOff>50800</xdr:colOff>
      <xdr:row>58</xdr:row>
      <xdr:rowOff>88090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91669"/>
          <a:ext cx="889000" cy="14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119019</xdr:rowOff>
    </xdr:from>
    <xdr:to>
      <xdr:col>76</xdr:col>
      <xdr:colOff>114300</xdr:colOff>
      <xdr:row>58</xdr:row>
      <xdr:rowOff>83841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91669"/>
          <a:ext cx="889000" cy="1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70807</xdr:rowOff>
    </xdr:from>
    <xdr:to>
      <xdr:col>71</xdr:col>
      <xdr:colOff>177800</xdr:colOff>
      <xdr:row>58</xdr:row>
      <xdr:rowOff>83841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43457"/>
          <a:ext cx="889000" cy="18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29830</xdr:rowOff>
    </xdr:from>
    <xdr:to>
      <xdr:col>85</xdr:col>
      <xdr:colOff>177800</xdr:colOff>
      <xdr:row>58</xdr:row>
      <xdr:rowOff>131430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116207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8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37290</xdr:rowOff>
    </xdr:from>
    <xdr:to>
      <xdr:col>81</xdr:col>
      <xdr:colOff>101600</xdr:colOff>
      <xdr:row>58</xdr:row>
      <xdr:rowOff>138890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8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130017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68219</xdr:rowOff>
    </xdr:from>
    <xdr:to>
      <xdr:col>76</xdr:col>
      <xdr:colOff>165100</xdr:colOff>
      <xdr:row>57</xdr:row>
      <xdr:rowOff>169819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14896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61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33041</xdr:rowOff>
    </xdr:from>
    <xdr:to>
      <xdr:col>72</xdr:col>
      <xdr:colOff>38100</xdr:colOff>
      <xdr:row>58</xdr:row>
      <xdr:rowOff>134641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125768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6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20007</xdr:rowOff>
    </xdr:from>
    <xdr:to>
      <xdr:col>67</xdr:col>
      <xdr:colOff>101600</xdr:colOff>
      <xdr:row>57</xdr:row>
      <xdr:rowOff>121607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138134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162083</xdr:rowOff>
    </xdr:from>
    <xdr:to>
      <xdr:col>85</xdr:col>
      <xdr:colOff>127000</xdr:colOff>
      <xdr:row>79</xdr:row>
      <xdr:rowOff>41097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35183"/>
          <a:ext cx="838200" cy="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162083</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35183"/>
          <a:ext cx="889000" cy="5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161747</xdr:rowOff>
    </xdr:from>
    <xdr:to>
      <xdr:col>85</xdr:col>
      <xdr:colOff>177800</xdr:colOff>
      <xdr:row>79</xdr:row>
      <xdr:rowOff>91897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76674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4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111283</xdr:rowOff>
    </xdr:from>
    <xdr:to>
      <xdr:col>81</xdr:col>
      <xdr:colOff>101600</xdr:colOff>
      <xdr:row>79</xdr:row>
      <xdr:rowOff>41433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32560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7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5781</xdr:rowOff>
    </xdr:from>
    <xdr:to>
      <xdr:col>85</xdr:col>
      <xdr:colOff>127000</xdr:colOff>
      <xdr:row>97</xdr:row>
      <xdr:rowOff>8772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36431"/>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8772</xdr:rowOff>
    </xdr:from>
    <xdr:to>
      <xdr:col>81</xdr:col>
      <xdr:colOff>50800</xdr:colOff>
      <xdr:row>97</xdr:row>
      <xdr:rowOff>15849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39422"/>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487</xdr:rowOff>
    </xdr:from>
    <xdr:to>
      <xdr:col>76</xdr:col>
      <xdr:colOff>114300</xdr:colOff>
      <xdr:row>97</xdr:row>
      <xdr:rowOff>15849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31137"/>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89449</xdr:rowOff>
    </xdr:from>
    <xdr:to>
      <xdr:col>71</xdr:col>
      <xdr:colOff>177800</xdr:colOff>
      <xdr:row>97</xdr:row>
      <xdr:rowOff>487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48649"/>
          <a:ext cx="889000" cy="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126431</xdr:rowOff>
    </xdr:from>
    <xdr:to>
      <xdr:col>85</xdr:col>
      <xdr:colOff>177800</xdr:colOff>
      <xdr:row>97</xdr:row>
      <xdr:rowOff>56581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104858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129422</xdr:rowOff>
    </xdr:from>
    <xdr:to>
      <xdr:col>81</xdr:col>
      <xdr:colOff>101600</xdr:colOff>
      <xdr:row>97</xdr:row>
      <xdr:rowOff>59572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50699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8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136499</xdr:rowOff>
    </xdr:from>
    <xdr:to>
      <xdr:col>76</xdr:col>
      <xdr:colOff>165100</xdr:colOff>
      <xdr:row>97</xdr:row>
      <xdr:rowOff>66649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57776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8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121137</xdr:rowOff>
    </xdr:from>
    <xdr:to>
      <xdr:col>72</xdr:col>
      <xdr:colOff>38100</xdr:colOff>
      <xdr:row>97</xdr:row>
      <xdr:rowOff>51287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38649</xdr:rowOff>
    </xdr:from>
    <xdr:to>
      <xdr:col>67</xdr:col>
      <xdr:colOff>101600</xdr:colOff>
      <xdr:row>96</xdr:row>
      <xdr:rowOff>140249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9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156776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2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庁舎建設事業施工により総務費が類似団体平均を上回り、消防費も防災行政無線デジタル化整備事業施工のためそれを上回った。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また、衛生費についても町立病院特別会計に長期貸付を行うこととなったため類似団体平均を上回った。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一方、土木費について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は事業の完了により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住民の高齢化がさらに進む中で、民生費が右肩上がりの状況が続いており、当分この状況が続くと思われる。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今後も全体のコスト削減に向けて、投資的経費を中心に抑制に努める。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標準財政規模は、標準税収入額等の減（△</a:t>
          </a:r>
          <a:r>
            <a:rPr kumimoji="1" lang="en-US" altLang="ja-JP" sz="1200">
              <a:latin typeface="ＭＳ Ｐゴシック" panose="020B0600070205080204" pitchFamily="50" charset="-128"/>
              <a:ea typeface="ＭＳ Ｐゴシック" panose="020B0600070205080204" pitchFamily="50" charset="-128"/>
            </a:rPr>
            <a:t>21,082</a:t>
          </a:r>
          <a:r>
            <a:rPr kumimoji="1" lang="ja-JP" altLang="en-US" sz="1200">
              <a:latin typeface="ＭＳ Ｐゴシック" panose="020B0600070205080204" pitchFamily="50" charset="-128"/>
              <a:ea typeface="ＭＳ Ｐゴシック" panose="020B0600070205080204" pitchFamily="50" charset="-128"/>
            </a:rPr>
            <a:t>千円）により減少したが、分子となる一般会計の実質収支額が減少（△</a:t>
          </a:r>
          <a:r>
            <a:rPr kumimoji="1" lang="en-US" altLang="ja-JP" sz="1200">
              <a:latin typeface="ＭＳ Ｐゴシック" panose="020B0600070205080204" pitchFamily="50" charset="-128"/>
              <a:ea typeface="ＭＳ Ｐゴシック" panose="020B0600070205080204" pitchFamily="50" charset="-128"/>
            </a:rPr>
            <a:t>93,257</a:t>
          </a:r>
          <a:r>
            <a:rPr kumimoji="1" lang="ja-JP" altLang="en-US" sz="1200">
              <a:latin typeface="ＭＳ Ｐゴシック" panose="020B0600070205080204" pitchFamily="50" charset="-128"/>
              <a:ea typeface="ＭＳ Ｐゴシック" panose="020B0600070205080204" pitchFamily="50" charset="-128"/>
            </a:rPr>
            <a:t>千円）したため、黒字比率が減少した。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実質収支額減少の主な要因は、歳出における庁舎建設事業による普通建設事業費の増（</a:t>
          </a:r>
          <a:r>
            <a:rPr kumimoji="1" lang="en-US" altLang="ja-JP" sz="1200">
              <a:latin typeface="ＭＳ Ｐゴシック" panose="020B0600070205080204" pitchFamily="50" charset="-128"/>
              <a:ea typeface="ＭＳ Ｐゴシック" panose="020B0600070205080204" pitchFamily="50" charset="-128"/>
            </a:rPr>
            <a:t>1,071,363</a:t>
          </a:r>
          <a:r>
            <a:rPr kumimoji="1" lang="ja-JP" altLang="en-US" sz="1200">
              <a:latin typeface="ＭＳ Ｐゴシック" panose="020B0600070205080204" pitchFamily="50" charset="-128"/>
              <a:ea typeface="ＭＳ Ｐゴシック" panose="020B0600070205080204" pitchFamily="50" charset="-128"/>
            </a:rPr>
            <a:t>千円）や、町立病院への貸付金（</a:t>
          </a:r>
          <a:r>
            <a:rPr kumimoji="1" lang="en-US" altLang="ja-JP" sz="1200">
              <a:latin typeface="ＭＳ Ｐゴシック" panose="020B0600070205080204" pitchFamily="50" charset="-128"/>
              <a:ea typeface="ＭＳ Ｐゴシック" panose="020B0600070205080204" pitchFamily="50" charset="-128"/>
            </a:rPr>
            <a:t>100,000</a:t>
          </a:r>
          <a:r>
            <a:rPr kumimoji="1" lang="ja-JP" altLang="en-US" sz="1200">
              <a:latin typeface="ＭＳ Ｐゴシック" panose="020B0600070205080204" pitchFamily="50" charset="-128"/>
              <a:ea typeface="ＭＳ Ｐゴシック" panose="020B0600070205080204" pitchFamily="50" charset="-128"/>
            </a:rPr>
            <a:t>千円）に伴う歳出額の増（</a:t>
          </a:r>
          <a:r>
            <a:rPr kumimoji="1" lang="en-US" altLang="ja-JP" sz="1200">
              <a:latin typeface="ＭＳ Ｐゴシック" panose="020B0600070205080204" pitchFamily="50" charset="-128"/>
              <a:ea typeface="ＭＳ Ｐゴシック" panose="020B0600070205080204" pitchFamily="50" charset="-128"/>
            </a:rPr>
            <a:t>1,231,958</a:t>
          </a:r>
          <a:r>
            <a:rPr kumimoji="1" lang="ja-JP" altLang="en-US" sz="1200">
              <a:latin typeface="ＭＳ Ｐゴシック" panose="020B0600070205080204" pitchFamily="50" charset="-128"/>
              <a:ea typeface="ＭＳ Ｐゴシック" panose="020B0600070205080204" pitchFamily="50" charset="-128"/>
            </a:rPr>
            <a:t>千円）である。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庁舎建設事業にかかる取崩のため減少した。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町立病院事業特別会計において赤字が生じているが、連結赤字比率はマイナスとなった。ただし、前年度と比べると一般会計の実質収支の減少に伴い黒字額も減少となった。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その他の会計の実質収支が黒字であるため賄えたものの、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黒字の割合は前年度より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400">
              <a:latin typeface="ＭＳ Ｐゴシック" panose="020B0600070205080204" pitchFamily="50" charset="-128"/>
              <a:ea typeface="ＭＳ Ｐゴシック" panose="020B0600070205080204" pitchFamily="50" charset="-128"/>
            </a:rPr>
            <a:t>この黒字幅によっては、連結実質赤字比率が生じることも十分考えられる。</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水道事業においては経営状況の悪化から剰余額が年々減少し、黒字幅に余裕を持てない状況が迫っているため、一般会計だけでなく、特別会計における収支についても細心の注意を払っていく必要がある。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PC207\Desktop\&#12304;&#36001;&#25919;&#29366;&#27841;&#36039;&#26009;&#38598;&#12305;_404012_&#23567;&#31481;&#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74.900000000000006</v>
          </cell>
          <cell r="CF51">
            <v>77.400000000000006</v>
          </cell>
          <cell r="CN51">
            <v>120.9</v>
          </cell>
          <cell r="CV51">
            <v>105.6</v>
          </cell>
        </row>
        <row r="53">
          <cell r="BX53">
            <v>50.7</v>
          </cell>
          <cell r="CF53">
            <v>52</v>
          </cell>
          <cell r="CN53">
            <v>53.5</v>
          </cell>
          <cell r="CV53">
            <v>53.5</v>
          </cell>
        </row>
        <row r="55">
          <cell r="AN55" t="str">
            <v>類似団体内平均値</v>
          </cell>
          <cell r="BX55">
            <v>25.4</v>
          </cell>
          <cell r="CF55">
            <v>23.4</v>
          </cell>
          <cell r="CN55">
            <v>7.7</v>
          </cell>
          <cell r="CV55">
            <v>3.2</v>
          </cell>
        </row>
        <row r="57">
          <cell r="BX57">
            <v>58.7</v>
          </cell>
          <cell r="CF57">
            <v>59.2</v>
          </cell>
          <cell r="CN57">
            <v>63.4</v>
          </cell>
          <cell r="CV57">
            <v>63.1</v>
          </cell>
        </row>
        <row r="72">
          <cell r="BP72" t="str">
            <v>H27</v>
          </cell>
          <cell r="BX72" t="str">
            <v>H28</v>
          </cell>
          <cell r="CF72" t="str">
            <v>H29</v>
          </cell>
          <cell r="CN72" t="str">
            <v>H30</v>
          </cell>
          <cell r="CV72" t="str">
            <v>R01</v>
          </cell>
        </row>
        <row r="73">
          <cell r="AN73" t="str">
            <v>当該団体値</v>
          </cell>
          <cell r="BP73">
            <v>78.2</v>
          </cell>
          <cell r="BX73">
            <v>74.900000000000006</v>
          </cell>
          <cell r="CF73">
            <v>77.400000000000006</v>
          </cell>
          <cell r="CN73">
            <v>120.9</v>
          </cell>
          <cell r="CV73">
            <v>105.6</v>
          </cell>
        </row>
        <row r="75">
          <cell r="BP75">
            <v>14.3</v>
          </cell>
          <cell r="BX75">
            <v>12.9</v>
          </cell>
          <cell r="CF75">
            <v>11.6</v>
          </cell>
          <cell r="CN75">
            <v>10.3</v>
          </cell>
          <cell r="CV75">
            <v>9.4</v>
          </cell>
        </row>
        <row r="77">
          <cell r="AN77" t="str">
            <v>類似団体内平均値</v>
          </cell>
          <cell r="BP77">
            <v>27</v>
          </cell>
          <cell r="BX77">
            <v>25.4</v>
          </cell>
          <cell r="CF77">
            <v>23.4</v>
          </cell>
          <cell r="CN77">
            <v>7.7</v>
          </cell>
          <cell r="CV77">
            <v>3.2</v>
          </cell>
        </row>
        <row r="79">
          <cell r="BP79">
            <v>8.6999999999999993</v>
          </cell>
          <cell r="BX79">
            <v>8.6</v>
          </cell>
          <cell r="CF79">
            <v>8.5</v>
          </cell>
          <cell r="CN79">
            <v>8.6</v>
          </cell>
          <cell r="CV79">
            <v>8.8000000000000007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5663789</v>
      </c>
      <c r="BO4" s="393"/>
      <c r="BP4" s="393"/>
      <c r="BQ4" s="393"/>
      <c r="BR4" s="393"/>
      <c r="BS4" s="393"/>
      <c r="BT4" s="393"/>
      <c r="BU4" s="394"/>
      <c r="BV4" s="392">
        <v>4468327</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2.4</v>
      </c>
      <c r="CU4" s="399"/>
      <c r="CV4" s="399"/>
      <c r="CW4" s="399"/>
      <c r="CX4" s="399"/>
      <c r="CY4" s="399"/>
      <c r="CZ4" s="399"/>
      <c r="DA4" s="400"/>
      <c r="DB4" s="398">
        <v>5.8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5540703</v>
      </c>
      <c r="BO5" s="430"/>
      <c r="BP5" s="430"/>
      <c r="BQ5" s="430"/>
      <c r="BR5" s="430"/>
      <c r="BS5" s="430"/>
      <c r="BT5" s="430"/>
      <c r="BU5" s="431"/>
      <c r="BV5" s="429">
        <v>4308745</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96.7</v>
      </c>
      <c r="CU5" s="427"/>
      <c r="CV5" s="427"/>
      <c r="CW5" s="427"/>
      <c r="CX5" s="427"/>
      <c r="CY5" s="427"/>
      <c r="CZ5" s="427"/>
      <c r="DA5" s="428"/>
      <c r="DB5" s="426">
        <v>97.6</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123086</v>
      </c>
      <c r="BO6" s="430"/>
      <c r="BP6" s="430"/>
      <c r="BQ6" s="430"/>
      <c r="BR6" s="430"/>
      <c r="BS6" s="430"/>
      <c r="BT6" s="430"/>
      <c r="BU6" s="431"/>
      <c r="BV6" s="429">
        <v>159582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100</v>
      </c>
      <c r="CU6" s="467"/>
      <c r="CV6" s="467"/>
      <c r="CW6" s="467"/>
      <c r="CX6" s="467"/>
      <c r="CY6" s="467"/>
      <c r="CZ6" s="467"/>
      <c r="DA6" s="468"/>
      <c r="DB6" s="466">
        <v>102.1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60272</v>
      </c>
      <c r="BO7" s="430"/>
      <c r="BP7" s="430"/>
      <c r="BQ7" s="430"/>
      <c r="BR7" s="430"/>
      <c r="BS7" s="430"/>
      <c r="BT7" s="430"/>
      <c r="BU7" s="431"/>
      <c r="BV7" s="429">
        <v>3511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2670100</v>
      </c>
      <c r="CU7" s="430"/>
      <c r="CV7" s="430"/>
      <c r="CW7" s="430"/>
      <c r="CX7" s="430"/>
      <c r="CY7" s="430"/>
      <c r="CZ7" s="430"/>
      <c r="DA7" s="431"/>
      <c r="DB7" s="429">
        <v>2693393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62814</v>
      </c>
      <c r="BO8" s="430"/>
      <c r="BP8" s="430"/>
      <c r="BQ8" s="430"/>
      <c r="BR8" s="430"/>
      <c r="BS8" s="430"/>
      <c r="BT8" s="430"/>
      <c r="BU8" s="431"/>
      <c r="BV8" s="429">
        <v>156071</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0.34</v>
      </c>
      <c r="CU8" s="470"/>
      <c r="CV8" s="470"/>
      <c r="CW8" s="470"/>
      <c r="CX8" s="470"/>
      <c r="CY8" s="470"/>
      <c r="CZ8" s="470"/>
      <c r="DA8" s="471"/>
      <c r="DB8" s="469">
        <v>0.34</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7810</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-93257</v>
      </c>
      <c r="BO9" s="430"/>
      <c r="BP9" s="430"/>
      <c r="BQ9" s="430"/>
      <c r="BR9" s="430"/>
      <c r="BS9" s="430"/>
      <c r="BT9" s="430"/>
      <c r="BU9" s="431"/>
      <c r="BV9" s="429">
        <v>37827</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14.9</v>
      </c>
      <c r="CU9" s="427"/>
      <c r="CV9" s="427"/>
      <c r="CW9" s="427"/>
      <c r="CX9" s="427"/>
      <c r="CY9" s="427"/>
      <c r="CZ9" s="427"/>
      <c r="DA9" s="428"/>
      <c r="DB9" s="426">
        <v>16.100000000000001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8602</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503</v>
      </c>
      <c r="BO10" s="430"/>
      <c r="BP10" s="430"/>
      <c r="BQ10" s="430"/>
      <c r="BR10" s="430"/>
      <c r="BS10" s="430"/>
      <c r="BT10" s="430"/>
      <c r="BU10" s="431"/>
      <c r="BV10" s="429">
        <v>0</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7553</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101</v>
      </c>
      <c r="AV12" s="462"/>
      <c r="AW12" s="462"/>
      <c r="AX12" s="462"/>
      <c r="AY12" s="463" t="s">
        <v>134</v>
      </c>
      <c r="AZ12" s="464"/>
      <c r="BA12" s="464"/>
      <c r="BB12" s="464"/>
      <c r="BC12" s="464"/>
      <c r="BD12" s="464"/>
      <c r="BE12" s="464"/>
      <c r="BF12" s="464"/>
      <c r="BG12" s="464"/>
      <c r="BH12" s="464"/>
      <c r="BI12" s="464"/>
      <c r="BJ12" s="464"/>
      <c r="BK12" s="464"/>
      <c r="BL12" s="464"/>
      <c r="BM12" s="465"/>
      <c r="BN12" s="429">
        <v>108824</v>
      </c>
      <c r="BO12" s="430"/>
      <c r="BP12" s="430"/>
      <c r="BQ12" s="430"/>
      <c r="BR12" s="430"/>
      <c r="BS12" s="430"/>
      <c r="BT12" s="430"/>
      <c r="BU12" s="431"/>
      <c r="BV12" s="429">
        <v>6045</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7359</v>
      </c>
      <c r="S13" s="514"/>
      <c r="T13" s="514"/>
      <c r="U13" s="514"/>
      <c r="V13" s="515"/>
      <c r="W13" s="445" t="s">
        <v>138</v>
      </c>
      <c r="X13" s="446"/>
      <c r="Y13" s="446"/>
      <c r="Z13" s="446"/>
      <c r="AA13" s="446"/>
      <c r="AB13" s="436"/>
      <c r="AC13" s="480">
        <v>67</v>
      </c>
      <c r="AD13" s="481"/>
      <c r="AE13" s="481"/>
      <c r="AF13" s="481"/>
      <c r="AG13" s="523"/>
      <c r="AH13" s="480">
        <v>87</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-201578</v>
      </c>
      <c r="BO13" s="430"/>
      <c r="BP13" s="430"/>
      <c r="BQ13" s="430"/>
      <c r="BR13" s="430"/>
      <c r="BS13" s="430"/>
      <c r="BT13" s="430"/>
      <c r="BU13" s="431"/>
      <c r="BV13" s="429">
        <v>31782</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9.4</v>
      </c>
      <c r="CU13" s="427"/>
      <c r="CV13" s="427"/>
      <c r="CW13" s="427"/>
      <c r="CX13" s="427"/>
      <c r="CY13" s="427"/>
      <c r="CZ13" s="427"/>
      <c r="DA13" s="428"/>
      <c r="DB13" s="426">
        <v>10.3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7751</v>
      </c>
      <c r="S14" s="514"/>
      <c r="T14" s="514"/>
      <c r="U14" s="514"/>
      <c r="V14" s="515"/>
      <c r="W14" s="419"/>
      <c r="X14" s="420"/>
      <c r="Y14" s="420"/>
      <c r="Z14" s="420"/>
      <c r="AA14" s="420"/>
      <c r="AB14" s="409"/>
      <c r="AC14" s="516">
        <v>2.2000000000000002</v>
      </c>
      <c r="AD14" s="517"/>
      <c r="AE14" s="517"/>
      <c r="AF14" s="517"/>
      <c r="AG14" s="518"/>
      <c r="AH14" s="516">
        <v>2.6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105.6</v>
      </c>
      <c r="CU14" s="528"/>
      <c r="CV14" s="528"/>
      <c r="CW14" s="528"/>
      <c r="CX14" s="528"/>
      <c r="CY14" s="528"/>
      <c r="CZ14" s="528"/>
      <c r="DA14" s="529"/>
      <c r="DB14" s="527">
        <v>120.9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137</v>
      </c>
      <c r="N15" s="521"/>
      <c r="O15" s="521"/>
      <c r="P15" s="521"/>
      <c r="Q15" s="522"/>
      <c r="R15" s="513">
        <v>7563</v>
      </c>
      <c r="S15" s="514"/>
      <c r="T15" s="514"/>
      <c r="U15" s="514"/>
      <c r="V15" s="515"/>
      <c r="W15" s="445" t="s">
        <v>145</v>
      </c>
      <c r="X15" s="446"/>
      <c r="Y15" s="446"/>
      <c r="Z15" s="446"/>
      <c r="AA15" s="446"/>
      <c r="AB15" s="436"/>
      <c r="AC15" s="480">
        <v>944</v>
      </c>
      <c r="AD15" s="481"/>
      <c r="AE15" s="481"/>
      <c r="AF15" s="481"/>
      <c r="AG15" s="523"/>
      <c r="AH15" s="480">
        <v>966</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812380</v>
      </c>
      <c r="BO15" s="393"/>
      <c r="BP15" s="393"/>
      <c r="BQ15" s="393"/>
      <c r="BR15" s="393"/>
      <c r="BS15" s="393"/>
      <c r="BT15" s="393"/>
      <c r="BU15" s="394"/>
      <c r="BV15" s="392">
        <v>828466</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31.1</v>
      </c>
      <c r="AD16" s="517"/>
      <c r="AE16" s="517"/>
      <c r="AF16" s="517"/>
      <c r="AG16" s="518"/>
      <c r="AH16" s="516">
        <v>28.5</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2364133</v>
      </c>
      <c r="BO16" s="430"/>
      <c r="BP16" s="430"/>
      <c r="BQ16" s="430"/>
      <c r="BR16" s="430"/>
      <c r="BS16" s="430"/>
      <c r="BT16" s="430"/>
      <c r="BU16" s="431"/>
      <c r="BV16" s="429">
        <v>2358478</v>
      </c>
      <c r="BW16" s="430"/>
      <c r="BX16" s="430"/>
      <c r="BY16" s="430"/>
      <c r="BZ16" s="430"/>
      <c r="CA16" s="430"/>
      <c r="CB16" s="430"/>
      <c r="CC16" s="431"/>
      <c r="CD16" s="201"/>
      <c r="CE16" s="539" t="s">
        <v>151</v>
      </c>
      <c r="CF16" s="539"/>
      <c r="CG16" s="539"/>
      <c r="CH16" s="539"/>
      <c r="CI16" s="539"/>
      <c r="CJ16" s="539"/>
      <c r="CK16" s="539"/>
      <c r="CL16" s="539"/>
      <c r="CM16" s="539"/>
      <c r="CN16" s="539"/>
      <c r="CO16" s="539"/>
      <c r="CP16" s="539"/>
      <c r="CQ16" s="539"/>
      <c r="CR16" s="539"/>
      <c r="CS16" s="540"/>
      <c r="CT16" s="426">
        <v>18</v>
      </c>
      <c r="CU16" s="427"/>
      <c r="CV16" s="427"/>
      <c r="CW16" s="427"/>
      <c r="CX16" s="427"/>
      <c r="CY16" s="427"/>
      <c r="CZ16" s="427"/>
      <c r="DA16" s="428"/>
      <c r="DB16" s="426">
        <v>30.2</v>
      </c>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2027</v>
      </c>
      <c r="AD17" s="481"/>
      <c r="AE17" s="481"/>
      <c r="AF17" s="481"/>
      <c r="AG17" s="523"/>
      <c r="AH17" s="480">
        <v>2331</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1028569</v>
      </c>
      <c r="BO17" s="430"/>
      <c r="BP17" s="430"/>
      <c r="BQ17" s="430"/>
      <c r="BR17" s="430"/>
      <c r="BS17" s="430"/>
      <c r="BT17" s="430"/>
      <c r="BU17" s="431"/>
      <c r="BV17" s="429">
        <v>1049651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14.28</v>
      </c>
      <c r="M18" s="545"/>
      <c r="N18" s="545"/>
      <c r="O18" s="545"/>
      <c r="P18" s="545"/>
      <c r="Q18" s="545"/>
      <c r="R18" s="546"/>
      <c r="S18" s="546"/>
      <c r="T18" s="546"/>
      <c r="U18" s="546"/>
      <c r="V18" s="547"/>
      <c r="W18" s="447"/>
      <c r="X18" s="448"/>
      <c r="Y18" s="448"/>
      <c r="Z18" s="448"/>
      <c r="AA18" s="448"/>
      <c r="AB18" s="439"/>
      <c r="AC18" s="548">
        <v>66.7</v>
      </c>
      <c r="AD18" s="549"/>
      <c r="AE18" s="549"/>
      <c r="AF18" s="549"/>
      <c r="AG18" s="550"/>
      <c r="AH18" s="548">
        <v>68.900000000000006</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2656326</v>
      </c>
      <c r="BO18" s="430"/>
      <c r="BP18" s="430"/>
      <c r="BQ18" s="430"/>
      <c r="BR18" s="430"/>
      <c r="BS18" s="430"/>
      <c r="BT18" s="430"/>
      <c r="BU18" s="431"/>
      <c r="BV18" s="429">
        <v>2632006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547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3369818</v>
      </c>
      <c r="BO19" s="430"/>
      <c r="BP19" s="430"/>
      <c r="BQ19" s="430"/>
      <c r="BR19" s="430"/>
      <c r="BS19" s="430"/>
      <c r="BT19" s="430"/>
      <c r="BU19" s="431"/>
      <c r="BV19" s="429">
        <v>3172324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3331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5947769</v>
      </c>
      <c r="BO23" s="430"/>
      <c r="BP23" s="430"/>
      <c r="BQ23" s="430"/>
      <c r="BR23" s="430"/>
      <c r="BS23" s="430"/>
      <c r="BT23" s="430"/>
      <c r="BU23" s="431"/>
      <c r="BV23" s="429">
        <v>4947441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6340</v>
      </c>
      <c r="R24" s="481"/>
      <c r="S24" s="481"/>
      <c r="T24" s="481"/>
      <c r="U24" s="481"/>
      <c r="V24" s="523"/>
      <c r="W24" s="582"/>
      <c r="X24" s="570"/>
      <c r="Y24" s="571"/>
      <c r="Z24" s="479" t="s">
        <v>170</v>
      </c>
      <c r="AA24" s="459"/>
      <c r="AB24" s="459"/>
      <c r="AC24" s="459"/>
      <c r="AD24" s="459"/>
      <c r="AE24" s="459"/>
      <c r="AF24" s="459"/>
      <c r="AG24" s="460"/>
      <c r="AH24" s="480">
        <v>94</v>
      </c>
      <c r="AI24" s="481"/>
      <c r="AJ24" s="481"/>
      <c r="AK24" s="481"/>
      <c r="AL24" s="523"/>
      <c r="AM24" s="480">
        <v>273070</v>
      </c>
      <c r="AN24" s="481"/>
      <c r="AO24" s="481"/>
      <c r="AP24" s="481"/>
      <c r="AQ24" s="481"/>
      <c r="AR24" s="523"/>
      <c r="AS24" s="480">
        <v>2905</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4568769</v>
      </c>
      <c r="BO24" s="430"/>
      <c r="BP24" s="430"/>
      <c r="BQ24" s="430"/>
      <c r="BR24" s="430"/>
      <c r="BS24" s="430"/>
      <c r="BT24" s="430"/>
      <c r="BU24" s="431"/>
      <c r="BV24" s="429">
        <v>4641023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5460</v>
      </c>
      <c r="R25" s="481"/>
      <c r="S25" s="481"/>
      <c r="T25" s="481"/>
      <c r="U25" s="481"/>
      <c r="V25" s="523"/>
      <c r="W25" s="582"/>
      <c r="X25" s="570"/>
      <c r="Y25" s="571"/>
      <c r="Z25" s="479" t="s">
        <v>173</v>
      </c>
      <c r="AA25" s="459"/>
      <c r="AB25" s="459"/>
      <c r="AC25" s="459"/>
      <c r="AD25" s="459"/>
      <c r="AE25" s="459"/>
      <c r="AF25" s="459"/>
      <c r="AG25" s="460"/>
      <c r="AH25" s="480" t="s">
        <v>128</v>
      </c>
      <c r="AI25" s="481"/>
      <c r="AJ25" s="481"/>
      <c r="AK25" s="481"/>
      <c r="AL25" s="523"/>
      <c r="AM25" s="480" t="s">
        <v>128</v>
      </c>
      <c r="AN25" s="481"/>
      <c r="AO25" s="481"/>
      <c r="AP25" s="481"/>
      <c r="AQ25" s="481"/>
      <c r="AR25" s="523"/>
      <c r="AS25" s="480" t="s">
        <v>128</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2187010</v>
      </c>
      <c r="BO25" s="393"/>
      <c r="BP25" s="393"/>
      <c r="BQ25" s="393"/>
      <c r="BR25" s="393"/>
      <c r="BS25" s="393"/>
      <c r="BT25" s="393"/>
      <c r="BU25" s="394"/>
      <c r="BV25" s="392">
        <v>1498390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5210</v>
      </c>
      <c r="R26" s="481"/>
      <c r="S26" s="481"/>
      <c r="T26" s="481"/>
      <c r="U26" s="481"/>
      <c r="V26" s="523"/>
      <c r="W26" s="582"/>
      <c r="X26" s="570"/>
      <c r="Y26" s="571"/>
      <c r="Z26" s="479" t="s">
        <v>176</v>
      </c>
      <c r="AA26" s="592"/>
      <c r="AB26" s="592"/>
      <c r="AC26" s="592"/>
      <c r="AD26" s="592"/>
      <c r="AE26" s="592"/>
      <c r="AF26" s="592"/>
      <c r="AG26" s="593"/>
      <c r="AH26" s="480">
        <v>4</v>
      </c>
      <c r="AI26" s="481"/>
      <c r="AJ26" s="481"/>
      <c r="AK26" s="481"/>
      <c r="AL26" s="523"/>
      <c r="AM26" s="480">
        <v>9912</v>
      </c>
      <c r="AN26" s="481"/>
      <c r="AO26" s="481"/>
      <c r="AP26" s="481"/>
      <c r="AQ26" s="481"/>
      <c r="AR26" s="523"/>
      <c r="AS26" s="480">
        <v>2478</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2830</v>
      </c>
      <c r="R27" s="481"/>
      <c r="S27" s="481"/>
      <c r="T27" s="481"/>
      <c r="U27" s="481"/>
      <c r="V27" s="523"/>
      <c r="W27" s="582"/>
      <c r="X27" s="570"/>
      <c r="Y27" s="571"/>
      <c r="Z27" s="479" t="s">
        <v>179</v>
      </c>
      <c r="AA27" s="459"/>
      <c r="AB27" s="459"/>
      <c r="AC27" s="459"/>
      <c r="AD27" s="459"/>
      <c r="AE27" s="459"/>
      <c r="AF27" s="459"/>
      <c r="AG27" s="460"/>
      <c r="AH27" s="480">
        <v>8</v>
      </c>
      <c r="AI27" s="481"/>
      <c r="AJ27" s="481"/>
      <c r="AK27" s="481"/>
      <c r="AL27" s="523"/>
      <c r="AM27" s="480">
        <v>21176</v>
      </c>
      <c r="AN27" s="481"/>
      <c r="AO27" s="481"/>
      <c r="AP27" s="481"/>
      <c r="AQ27" s="481"/>
      <c r="AR27" s="523"/>
      <c r="AS27" s="480">
        <v>2647</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t="s">
        <v>128</v>
      </c>
      <c r="BO27" s="606"/>
      <c r="BP27" s="606"/>
      <c r="BQ27" s="606"/>
      <c r="BR27" s="606"/>
      <c r="BS27" s="606"/>
      <c r="BT27" s="606"/>
      <c r="BU27" s="607"/>
      <c r="BV27" s="605" t="s">
        <v>128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2410</v>
      </c>
      <c r="R28" s="481"/>
      <c r="S28" s="481"/>
      <c r="T28" s="481"/>
      <c r="U28" s="481"/>
      <c r="V28" s="523"/>
      <c r="W28" s="582"/>
      <c r="X28" s="570"/>
      <c r="Y28" s="571"/>
      <c r="Z28" s="479" t="s">
        <v>182</v>
      </c>
      <c r="AA28" s="459"/>
      <c r="AB28" s="459"/>
      <c r="AC28" s="459"/>
      <c r="AD28" s="459"/>
      <c r="AE28" s="459"/>
      <c r="AF28" s="459"/>
      <c r="AG28" s="460"/>
      <c r="AH28" s="480" t="s">
        <v>136</v>
      </c>
      <c r="AI28" s="481"/>
      <c r="AJ28" s="481"/>
      <c r="AK28" s="481"/>
      <c r="AL28" s="523"/>
      <c r="AM28" s="480" t="s">
        <v>128</v>
      </c>
      <c r="AN28" s="481"/>
      <c r="AO28" s="481"/>
      <c r="AP28" s="481"/>
      <c r="AQ28" s="481"/>
      <c r="AR28" s="523"/>
      <c r="AS28" s="480" t="s">
        <v>128</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754387</v>
      </c>
      <c r="BO28" s="393"/>
      <c r="BP28" s="393"/>
      <c r="BQ28" s="393"/>
      <c r="BR28" s="393"/>
      <c r="BS28" s="393"/>
      <c r="BT28" s="393"/>
      <c r="BU28" s="394"/>
      <c r="BV28" s="392">
        <v>782708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10</v>
      </c>
      <c r="M29" s="481"/>
      <c r="N29" s="481"/>
      <c r="O29" s="481"/>
      <c r="P29" s="523"/>
      <c r="Q29" s="480">
        <v>2250</v>
      </c>
      <c r="R29" s="481"/>
      <c r="S29" s="481"/>
      <c r="T29" s="481"/>
      <c r="U29" s="481"/>
      <c r="V29" s="523"/>
      <c r="W29" s="583"/>
      <c r="X29" s="584"/>
      <c r="Y29" s="585"/>
      <c r="Z29" s="479" t="s">
        <v>185</v>
      </c>
      <c r="AA29" s="459"/>
      <c r="AB29" s="459"/>
      <c r="AC29" s="459"/>
      <c r="AD29" s="459"/>
      <c r="AE29" s="459"/>
      <c r="AF29" s="459"/>
      <c r="AG29" s="460"/>
      <c r="AH29" s="480">
        <v>102</v>
      </c>
      <c r="AI29" s="481"/>
      <c r="AJ29" s="481"/>
      <c r="AK29" s="481"/>
      <c r="AL29" s="523"/>
      <c r="AM29" s="480">
        <v>294246</v>
      </c>
      <c r="AN29" s="481"/>
      <c r="AO29" s="481"/>
      <c r="AP29" s="481"/>
      <c r="AQ29" s="481"/>
      <c r="AR29" s="523"/>
      <c r="AS29" s="480">
        <v>2885</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10</v>
      </c>
      <c r="BO29" s="430"/>
      <c r="BP29" s="430"/>
      <c r="BQ29" s="430"/>
      <c r="BR29" s="430"/>
      <c r="BS29" s="430"/>
      <c r="BT29" s="430"/>
      <c r="BU29" s="431"/>
      <c r="BV29" s="429">
        <v>10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95.1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642443</v>
      </c>
      <c r="BO30" s="606"/>
      <c r="BP30" s="606"/>
      <c r="BQ30" s="606"/>
      <c r="BR30" s="606"/>
      <c r="BS30" s="606"/>
      <c r="BT30" s="606"/>
      <c r="BU30" s="607"/>
      <c r="BV30" s="605">
        <v>703547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194</v>
      </c>
      <c r="CP33" s="453"/>
      <c r="CQ33" s="418" t="s">
        <v>199</v>
      </c>
      <c r="CR33" s="418"/>
      <c r="CS33" s="418"/>
      <c r="CT33" s="418"/>
      <c r="CU33" s="418"/>
      <c r="CV33" s="418"/>
      <c r="CW33" s="418"/>
      <c r="CX33" s="418"/>
      <c r="CY33" s="418"/>
      <c r="CZ33" s="418"/>
      <c r="DA33" s="418"/>
      <c r="DB33" s="418"/>
      <c r="DC33" s="418"/>
      <c r="DD33" s="418"/>
      <c r="DE33" s="418"/>
      <c r="DF33" s="216"/>
      <c r="DG33" s="617" t="s">
        <v>200</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小竹町国民健康保険特別会計</v>
      </c>
      <c r="X34" s="619"/>
      <c r="Y34" s="619"/>
      <c r="Z34" s="619"/>
      <c r="AA34" s="619"/>
      <c r="AB34" s="619"/>
      <c r="AC34" s="619"/>
      <c r="AD34" s="619"/>
      <c r="AE34" s="619"/>
      <c r="AF34" s="619"/>
      <c r="AG34" s="619"/>
      <c r="AH34" s="619"/>
      <c r="AI34" s="619"/>
      <c r="AJ34" s="619"/>
      <c r="AK34" s="619"/>
      <c r="AL34" s="214"/>
      <c r="AM34" s="618">
        <f>IF(AO34="","",MAX(C34:D43,U34:V43)+1)</f>
        <v>4</v>
      </c>
      <c r="AN34" s="618"/>
      <c r="AO34" s="619" t="str">
        <f>IF('各会計、関係団体の財政状況及び健全化判断比率'!B30="","",'各会計、関係団体の財政状況及び健全化判断比率'!B30)</f>
        <v>小竹町立病院事業特別会計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小竹町農業集落排水事業特別会計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福岡県市町村消防団員等公務災害補償組合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小竹町土地開発公社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小竹町後期高齢者医療特別会計</v>
      </c>
      <c r="X35" s="619"/>
      <c r="Y35" s="619"/>
      <c r="Z35" s="619"/>
      <c r="AA35" s="619"/>
      <c r="AB35" s="619"/>
      <c r="AC35" s="619"/>
      <c r="AD35" s="619"/>
      <c r="AE35" s="619"/>
      <c r="AF35" s="619"/>
      <c r="AG35" s="619"/>
      <c r="AH35" s="619"/>
      <c r="AI35" s="619"/>
      <c r="AJ35" s="619"/>
      <c r="AK35" s="619"/>
      <c r="AL35" s="214"/>
      <c r="AM35" s="618">
        <f t="shared" ref="AM35:AM43" si="0">IF(AO35="","",AM34+1)</f>
        <v>5</v>
      </c>
      <c r="AN35" s="618"/>
      <c r="AO35" s="619" t="str">
        <f>IF('各会計、関係団体の財政状況及び健全化判断比率'!B31="","",'各会計、関係団体の財政状況及び健全化判断比率'!B31)</f>
        <v>小竹町水道事業特別会計</v>
      </c>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小竹町公共下水道事業特別会計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福岡県自治会館管理組合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宮若市外二町じん芥処理施設組合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直方・鞍手広域市町村圏事務組合（一般会計）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直方・鞍手広域市町村圏事務組合（休日等急患センター事業特別会計）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直方・鞍手広域市町村圏事務組合（消防事業特別会計）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ふくおか県央環境施設組合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福岡県自治振興組合（一般会計）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福岡県自治振興組合（公文書館事業特別会計）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福岡県介護保険広域連合（一般会計）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nfxkWta0hQDadh9egIa+QdmgrpHECNPZMfNFHrxdVHgwR+5PdqjLRyKh2zGKLNnZv8NQehmPUNsccCOWcGgsbA==" saltValue="rCRCD5maxtfZ8j+XI9u97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8"/>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08" t="s">
        <v>560</v>
      </c>
      <c r="D34" s="1208"/>
      <c r="E34" s="1209"/>
      <c r="F34" s="32" t="s">
        <v>561</v>
      </c>
      <c r="G34" s="33" t="s">
        <v>562</v>
      </c>
      <c r="H34" s="33" t="s">
        <v>563</v>
      </c>
      <c r="I34" s="33" t="s">
        <v>564</v>
      </c>
      <c r="J34" s="34" t="s">
        <v>565</v>
      </c>
      <c r="K34" s="22"/>
      <c r="L34" s="22"/>
      <c r="M34" s="22"/>
      <c r="N34" s="22"/>
      <c r="O34" s="22"/>
      <c r="P34" s="22"/>
    </row>
    <row r="35" spans="1:16" ht="39" customHeight="1" x14ac:dyDescent="0.15">
      <c r="A35" s="22"/>
      <c r="B35" s="35"/>
      <c r="C35" s="1202" t="s">
        <v>566</v>
      </c>
      <c r="D35" s="1203"/>
      <c r="E35" s="1204"/>
      <c r="F35" s="36">
        <v>4.4800000000000004</v>
      </c>
      <c r="G35" s="37">
        <v>4.95</v>
      </c>
      <c r="H35" s="37">
        <v>5.0199999999999996</v>
      </c>
      <c r="I35" s="37">
        <v>4.47</v>
      </c>
      <c r="J35" s="38">
        <v>4.03</v>
      </c>
      <c r="K35" s="22"/>
      <c r="L35" s="22"/>
      <c r="M35" s="22"/>
      <c r="N35" s="22"/>
      <c r="O35" s="22"/>
      <c r="P35" s="22"/>
    </row>
    <row r="36" spans="1:16" ht="39" customHeight="1" x14ac:dyDescent="0.15">
      <c r="A36" s="22"/>
      <c r="B36" s="35"/>
      <c r="C36" s="1202" t="s">
        <v>567</v>
      </c>
      <c r="D36" s="1203"/>
      <c r="E36" s="1204"/>
      <c r="F36" s="36">
        <v>6.71</v>
      </c>
      <c r="G36" s="37">
        <v>9.73</v>
      </c>
      <c r="H36" s="37">
        <v>4.3899999999999997</v>
      </c>
      <c r="I36" s="37">
        <v>5.79</v>
      </c>
      <c r="J36" s="38">
        <v>2.35</v>
      </c>
      <c r="K36" s="22"/>
      <c r="L36" s="22"/>
      <c r="M36" s="22"/>
      <c r="N36" s="22"/>
      <c r="O36" s="22"/>
      <c r="P36" s="22"/>
    </row>
    <row r="37" spans="1:16" ht="39" customHeight="1" x14ac:dyDescent="0.15">
      <c r="A37" s="22"/>
      <c r="B37" s="35"/>
      <c r="C37" s="1202" t="s">
        <v>568</v>
      </c>
      <c r="D37" s="1203"/>
      <c r="E37" s="1204"/>
      <c r="F37" s="36" t="s">
        <v>569</v>
      </c>
      <c r="G37" s="37">
        <v>0.5</v>
      </c>
      <c r="H37" s="37">
        <v>1.61</v>
      </c>
      <c r="I37" s="37">
        <v>1.19</v>
      </c>
      <c r="J37" s="38">
        <v>0.89</v>
      </c>
      <c r="K37" s="22"/>
      <c r="L37" s="22"/>
      <c r="M37" s="22"/>
      <c r="N37" s="22"/>
      <c r="O37" s="22"/>
      <c r="P37" s="22"/>
    </row>
    <row r="38" spans="1:16" ht="39" customHeight="1" x14ac:dyDescent="0.15">
      <c r="A38" s="22"/>
      <c r="B38" s="35"/>
      <c r="C38" s="1202" t="s">
        <v>570</v>
      </c>
      <c r="D38" s="1203"/>
      <c r="E38" s="1204"/>
      <c r="F38" s="36">
        <v>0.01</v>
      </c>
      <c r="G38" s="37">
        <v>0</v>
      </c>
      <c r="H38" s="37">
        <v>0.01</v>
      </c>
      <c r="I38" s="37">
        <v>0.01</v>
      </c>
      <c r="J38" s="38">
        <v>0.02</v>
      </c>
      <c r="K38" s="22"/>
      <c r="L38" s="22"/>
      <c r="M38" s="22"/>
      <c r="N38" s="22"/>
      <c r="O38" s="22"/>
      <c r="P38" s="22"/>
    </row>
    <row r="39" spans="1:16" ht="39" customHeight="1" x14ac:dyDescent="0.15">
      <c r="A39" s="22"/>
      <c r="B39" s="35"/>
      <c r="C39" s="1202" t="s">
        <v>571</v>
      </c>
      <c r="D39" s="1203"/>
      <c r="E39" s="1204"/>
      <c r="F39" s="36">
        <v>0</v>
      </c>
      <c r="G39" s="37">
        <v>0</v>
      </c>
      <c r="H39" s="37">
        <v>0</v>
      </c>
      <c r="I39" s="37">
        <v>0</v>
      </c>
      <c r="J39" s="38">
        <v>0</v>
      </c>
      <c r="K39" s="22"/>
      <c r="L39" s="22"/>
      <c r="M39" s="22"/>
      <c r="N39" s="22"/>
      <c r="O39" s="22"/>
      <c r="P39" s="22"/>
    </row>
    <row r="40" spans="1:16" ht="39" customHeight="1" x14ac:dyDescent="0.15">
      <c r="A40" s="22"/>
      <c r="B40" s="35"/>
      <c r="C40" s="1202" t="s">
        <v>572</v>
      </c>
      <c r="D40" s="1203"/>
      <c r="E40" s="1204"/>
      <c r="F40" s="36">
        <v>0</v>
      </c>
      <c r="G40" s="37">
        <v>0</v>
      </c>
      <c r="H40" s="37">
        <v>0</v>
      </c>
      <c r="I40" s="37">
        <v>0</v>
      </c>
      <c r="J40" s="38">
        <v>0</v>
      </c>
      <c r="K40" s="22"/>
      <c r="L40" s="22"/>
      <c r="M40" s="22"/>
      <c r="N40" s="22"/>
      <c r="O40" s="22"/>
      <c r="P40" s="22"/>
    </row>
    <row r="41" spans="1:16" ht="39" customHeight="1" x14ac:dyDescent="0.15">
      <c r="A41" s="22"/>
      <c r="B41" s="35"/>
      <c r="C41" s="1202"/>
      <c r="D41" s="1203"/>
      <c r="E41" s="1204"/>
      <c r="F41" s="36"/>
      <c r="G41" s="37"/>
      <c r="H41" s="37"/>
      <c r="I41" s="37"/>
      <c r="J41" s="38"/>
      <c r="K41" s="22"/>
      <c r="L41" s="22"/>
      <c r="M41" s="22"/>
      <c r="N41" s="22"/>
      <c r="O41" s="22"/>
      <c r="P41" s="22"/>
    </row>
    <row r="42" spans="1:16" ht="39" customHeight="1" x14ac:dyDescent="0.15">
      <c r="A42" s="22"/>
      <c r="B42" s="39"/>
      <c r="C42" s="1202" t="s">
        <v>573</v>
      </c>
      <c r="D42" s="1203"/>
      <c r="E42" s="1204"/>
      <c r="F42" s="36" t="s">
        <v>512</v>
      </c>
      <c r="G42" s="37" t="s">
        <v>512</v>
      </c>
      <c r="H42" s="37" t="s">
        <v>512</v>
      </c>
      <c r="I42" s="37" t="s">
        <v>512</v>
      </c>
      <c r="J42" s="38" t="s">
        <v>512</v>
      </c>
      <c r="K42" s="22"/>
      <c r="L42" s="22"/>
      <c r="M42" s="22"/>
      <c r="N42" s="22"/>
      <c r="O42" s="22"/>
      <c r="P42" s="22"/>
    </row>
    <row r="43" spans="1:16" ht="39" customHeight="1" thickBot="1" x14ac:dyDescent="0.2">
      <c r="A43" s="22"/>
      <c r="B43" s="40"/>
      <c r="C43" s="1205" t="s">
        <v>574</v>
      </c>
      <c r="D43" s="1206"/>
      <c r="E43" s="1207"/>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sheetData>
  <sheetProtection algorithmName="SHA-512" hashValue="xHz3+wEPzHi97yCoKQ8TerdlR4ExjSG+lj8DVtiVuxFGkWKUvbrA0JS0k5vwRpv6cKMjmiBM03foPL8/iI/4AQ==" saltValue="WoPvcL1Aj6V3IQpWHVZc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7"/>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0" t="s">
        <v>11</v>
      </c>
      <c r="C45" s="1211"/>
      <c r="D45" s="58"/>
      <c r="E45" s="1216" t="s">
        <v>12</v>
      </c>
      <c r="F45" s="1216"/>
      <c r="G45" s="1216"/>
      <c r="H45" s="1216"/>
      <c r="I45" s="1216"/>
      <c r="J45" s="1217"/>
      <c r="K45" s="59">
        <v>595</v>
      </c>
      <c r="L45" s="60">
        <v>544</v>
      </c>
      <c r="M45" s="60">
        <v>507</v>
      </c>
      <c r="N45" s="60">
        <v>513</v>
      </c>
      <c r="O45" s="61">
        <v>504</v>
      </c>
      <c r="P45" s="48"/>
      <c r="Q45" s="48"/>
      <c r="R45" s="48"/>
      <c r="S45" s="48"/>
      <c r="T45" s="48"/>
      <c r="U45" s="48"/>
    </row>
    <row r="46" spans="1:21" ht="30.75" customHeight="1" x14ac:dyDescent="0.15">
      <c r="A46" s="48"/>
      <c r="B46" s="1212"/>
      <c r="C46" s="1213"/>
      <c r="D46" s="62"/>
      <c r="E46" s="1218" t="s">
        <v>13</v>
      </c>
      <c r="F46" s="1218"/>
      <c r="G46" s="1218"/>
      <c r="H46" s="1218"/>
      <c r="I46" s="1218"/>
      <c r="J46" s="1219"/>
      <c r="K46" s="63" t="s">
        <v>512</v>
      </c>
      <c r="L46" s="64" t="s">
        <v>512</v>
      </c>
      <c r="M46" s="64" t="s">
        <v>512</v>
      </c>
      <c r="N46" s="64" t="s">
        <v>512</v>
      </c>
      <c r="O46" s="65" t="s">
        <v>512</v>
      </c>
      <c r="P46" s="48"/>
      <c r="Q46" s="48"/>
      <c r="R46" s="48"/>
      <c r="S46" s="48"/>
      <c r="T46" s="48"/>
      <c r="U46" s="48"/>
    </row>
    <row r="47" spans="1:21" ht="30.75" customHeight="1" x14ac:dyDescent="0.15">
      <c r="A47" s="48"/>
      <c r="B47" s="1212"/>
      <c r="C47" s="1213"/>
      <c r="D47" s="62"/>
      <c r="E47" s="1218" t="s">
        <v>14</v>
      </c>
      <c r="F47" s="1218"/>
      <c r="G47" s="1218"/>
      <c r="H47" s="1218"/>
      <c r="I47" s="1218"/>
      <c r="J47" s="1219"/>
      <c r="K47" s="63" t="s">
        <v>512</v>
      </c>
      <c r="L47" s="64" t="s">
        <v>512</v>
      </c>
      <c r="M47" s="64" t="s">
        <v>512</v>
      </c>
      <c r="N47" s="64" t="s">
        <v>512</v>
      </c>
      <c r="O47" s="65" t="s">
        <v>512</v>
      </c>
      <c r="P47" s="48"/>
      <c r="Q47" s="48"/>
      <c r="R47" s="48"/>
      <c r="S47" s="48"/>
      <c r="T47" s="48"/>
      <c r="U47" s="48"/>
    </row>
    <row r="48" spans="1:21" ht="30.75" customHeight="1" x14ac:dyDescent="0.15">
      <c r="A48" s="48"/>
      <c r="B48" s="1212"/>
      <c r="C48" s="1213"/>
      <c r="D48" s="62"/>
      <c r="E48" s="1218" t="s">
        <v>15</v>
      </c>
      <c r="F48" s="1218"/>
      <c r="G48" s="1218"/>
      <c r="H48" s="1218"/>
      <c r="I48" s="1218"/>
      <c r="J48" s="1219"/>
      <c r="K48" s="63">
        <v>82</v>
      </c>
      <c r="L48" s="64">
        <v>71</v>
      </c>
      <c r="M48" s="64">
        <v>70</v>
      </c>
      <c r="N48" s="64">
        <v>72</v>
      </c>
      <c r="O48" s="65">
        <v>77</v>
      </c>
      <c r="P48" s="48"/>
      <c r="Q48" s="48"/>
      <c r="R48" s="48"/>
      <c r="S48" s="48"/>
      <c r="T48" s="48"/>
      <c r="U48" s="48"/>
    </row>
    <row r="49" spans="1:21" ht="30.75" customHeight="1" x14ac:dyDescent="0.15">
      <c r="A49" s="48"/>
      <c r="B49" s="1212"/>
      <c r="C49" s="1213"/>
      <c r="D49" s="62"/>
      <c r="E49" s="1218" t="s">
        <v>16</v>
      </c>
      <c r="F49" s="1218"/>
      <c r="G49" s="1218"/>
      <c r="H49" s="1218"/>
      <c r="I49" s="1218"/>
      <c r="J49" s="1219"/>
      <c r="K49" s="63">
        <v>87</v>
      </c>
      <c r="L49" s="64">
        <v>78</v>
      </c>
      <c r="M49" s="64">
        <v>68</v>
      </c>
      <c r="N49" s="64">
        <v>41</v>
      </c>
      <c r="O49" s="65">
        <v>33</v>
      </c>
      <c r="P49" s="48"/>
      <c r="Q49" s="48"/>
      <c r="R49" s="48"/>
      <c r="S49" s="48"/>
      <c r="T49" s="48"/>
      <c r="U49" s="48"/>
    </row>
    <row r="50" spans="1:21" ht="30.75" customHeight="1" x14ac:dyDescent="0.15">
      <c r="A50" s="48"/>
      <c r="B50" s="1212"/>
      <c r="C50" s="1213"/>
      <c r="D50" s="62"/>
      <c r="E50" s="1218" t="s">
        <v>17</v>
      </c>
      <c r="F50" s="1218"/>
      <c r="G50" s="1218"/>
      <c r="H50" s="1218"/>
      <c r="I50" s="1218"/>
      <c r="J50" s="1219"/>
      <c r="K50" s="63" t="s">
        <v>512</v>
      </c>
      <c r="L50" s="64" t="s">
        <v>512</v>
      </c>
      <c r="M50" s="64" t="s">
        <v>512</v>
      </c>
      <c r="N50" s="64" t="s">
        <v>512</v>
      </c>
      <c r="O50" s="65" t="s">
        <v>512</v>
      </c>
      <c r="P50" s="48"/>
      <c r="Q50" s="48"/>
      <c r="R50" s="48"/>
      <c r="S50" s="48"/>
      <c r="T50" s="48"/>
      <c r="U50" s="48"/>
    </row>
    <row r="51" spans="1:21" ht="30.75" customHeight="1" x14ac:dyDescent="0.15">
      <c r="A51" s="48"/>
      <c r="B51" s="1214"/>
      <c r="C51" s="1215"/>
      <c r="D51" s="66"/>
      <c r="E51" s="1218" t="s">
        <v>18</v>
      </c>
      <c r="F51" s="1218"/>
      <c r="G51" s="1218"/>
      <c r="H51" s="1218"/>
      <c r="I51" s="1218"/>
      <c r="J51" s="1219"/>
      <c r="K51" s="63">
        <v>0</v>
      </c>
      <c r="L51" s="64">
        <v>0</v>
      </c>
      <c r="M51" s="64">
        <v>0</v>
      </c>
      <c r="N51" s="64">
        <v>0</v>
      </c>
      <c r="O51" s="65">
        <v>0</v>
      </c>
      <c r="P51" s="48"/>
      <c r="Q51" s="48"/>
      <c r="R51" s="48"/>
      <c r="S51" s="48"/>
      <c r="T51" s="48"/>
      <c r="U51" s="48"/>
    </row>
    <row r="52" spans="1:21" ht="30.75" customHeight="1" x14ac:dyDescent="0.15">
      <c r="A52" s="48"/>
      <c r="B52" s="1220" t="s">
        <v>19</v>
      </c>
      <c r="C52" s="1221"/>
      <c r="D52" s="66"/>
      <c r="E52" s="1218" t="s">
        <v>20</v>
      </c>
      <c r="F52" s="1218"/>
      <c r="G52" s="1218"/>
      <c r="H52" s="1218"/>
      <c r="I52" s="1218"/>
      <c r="J52" s="1219"/>
      <c r="K52" s="63">
        <v>459</v>
      </c>
      <c r="L52" s="64">
        <v>430</v>
      </c>
      <c r="M52" s="64">
        <v>413</v>
      </c>
      <c r="N52" s="64">
        <v>414</v>
      </c>
      <c r="O52" s="65">
        <v>417</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305</v>
      </c>
      <c r="L53" s="69">
        <v>263</v>
      </c>
      <c r="M53" s="69">
        <v>232</v>
      </c>
      <c r="N53" s="69">
        <v>212</v>
      </c>
      <c r="O53" s="70">
        <v>197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6" t="s">
        <v>25</v>
      </c>
      <c r="C57" s="1227"/>
      <c r="D57" s="1230" t="s">
        <v>26</v>
      </c>
      <c r="E57" s="1231"/>
      <c r="F57" s="1231"/>
      <c r="G57" s="1231"/>
      <c r="H57" s="1231"/>
      <c r="I57" s="1231"/>
      <c r="J57" s="1232"/>
      <c r="K57" s="83" t="s">
        <v>596</v>
      </c>
      <c r="L57" s="84" t="s">
        <v>596</v>
      </c>
      <c r="M57" s="84" t="s">
        <v>596</v>
      </c>
      <c r="N57" s="84" t="s">
        <v>596</v>
      </c>
      <c r="O57" s="85" t="s">
        <v>596</v>
      </c>
    </row>
    <row r="58" spans="1:21" ht="31.5" customHeight="1" thickBot="1" x14ac:dyDescent="0.2">
      <c r="B58" s="1228"/>
      <c r="C58" s="1229"/>
      <c r="D58" s="1233" t="s">
        <v>27</v>
      </c>
      <c r="E58" s="1234"/>
      <c r="F58" s="1234"/>
      <c r="G58" s="1234"/>
      <c r="H58" s="1234"/>
      <c r="I58" s="1234"/>
      <c r="J58" s="1235"/>
      <c r="K58" s="86" t="s">
        <v>596</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sheetData>
  <sheetProtection algorithmName="SHA-512" hashValue="6XGBvvjxXs7w/sXg5BH6FVwAiFjm5uupv3OjdvbLUdTujbljin9E7Dl9foWxRIhFXVd4I0y4uCJ1u8lgH9LMjg==" saltValue="XDjsbWrXheEAdBzPflLx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36" t="s">
        <v>30</v>
      </c>
      <c r="C41" s="1237"/>
      <c r="D41" s="102"/>
      <c r="E41" s="1242" t="s">
        <v>31</v>
      </c>
      <c r="F41" s="1242"/>
      <c r="G41" s="1242"/>
      <c r="H41" s="1243"/>
      <c r="I41" s="103">
        <v>4977</v>
      </c>
      <c r="J41" s="104">
        <v>4882</v>
      </c>
      <c r="K41" s="104">
        <v>4946</v>
      </c>
      <c r="L41" s="104">
        <v>4947</v>
      </c>
      <c r="M41" s="105">
        <v>5948</v>
      </c>
    </row>
    <row r="42" spans="2:13" ht="27.75" customHeight="1" x14ac:dyDescent="0.15">
      <c r="B42" s="1238"/>
      <c r="C42" s="1239"/>
      <c r="D42" s="106"/>
      <c r="E42" s="1244" t="s">
        <v>32</v>
      </c>
      <c r="F42" s="1244"/>
      <c r="G42" s="1244"/>
      <c r="H42" s="1245"/>
      <c r="I42" s="107" t="s">
        <v>512</v>
      </c>
      <c r="J42" s="108">
        <v>254</v>
      </c>
      <c r="K42" s="108">
        <v>250</v>
      </c>
      <c r="L42" s="108">
        <v>1373</v>
      </c>
      <c r="M42" s="109">
        <v>187</v>
      </c>
    </row>
    <row r="43" spans="2:13" ht="27.75" customHeight="1" x14ac:dyDescent="0.15">
      <c r="B43" s="1238"/>
      <c r="C43" s="1239"/>
      <c r="D43" s="106"/>
      <c r="E43" s="1244" t="s">
        <v>33</v>
      </c>
      <c r="F43" s="1244"/>
      <c r="G43" s="1244"/>
      <c r="H43" s="1245"/>
      <c r="I43" s="107">
        <v>1249</v>
      </c>
      <c r="J43" s="108">
        <v>1364</v>
      </c>
      <c r="K43" s="108">
        <v>1447</v>
      </c>
      <c r="L43" s="108">
        <v>1566</v>
      </c>
      <c r="M43" s="109">
        <v>1659</v>
      </c>
    </row>
    <row r="44" spans="2:13" ht="27.75" customHeight="1" x14ac:dyDescent="0.15">
      <c r="B44" s="1238"/>
      <c r="C44" s="1239"/>
      <c r="D44" s="106"/>
      <c r="E44" s="1244" t="s">
        <v>34</v>
      </c>
      <c r="F44" s="1244"/>
      <c r="G44" s="1244"/>
      <c r="H44" s="1245"/>
      <c r="I44" s="107">
        <v>230</v>
      </c>
      <c r="J44" s="108">
        <v>155</v>
      </c>
      <c r="K44" s="108">
        <v>99</v>
      </c>
      <c r="L44" s="108">
        <v>60</v>
      </c>
      <c r="M44" s="109">
        <v>28</v>
      </c>
    </row>
    <row r="45" spans="2:13" ht="27.75" customHeight="1" x14ac:dyDescent="0.15">
      <c r="B45" s="1238"/>
      <c r="C45" s="1239"/>
      <c r="D45" s="106"/>
      <c r="E45" s="1244" t="s">
        <v>35</v>
      </c>
      <c r="F45" s="1244"/>
      <c r="G45" s="1244"/>
      <c r="H45" s="1245"/>
      <c r="I45" s="107">
        <v>579</v>
      </c>
      <c r="J45" s="108">
        <v>622</v>
      </c>
      <c r="K45" s="108">
        <v>673</v>
      </c>
      <c r="L45" s="108">
        <v>618</v>
      </c>
      <c r="M45" s="109">
        <v>575</v>
      </c>
    </row>
    <row r="46" spans="2:13" ht="27.75" customHeight="1" x14ac:dyDescent="0.15">
      <c r="B46" s="1238"/>
      <c r="C46" s="1239"/>
      <c r="D46" s="110"/>
      <c r="E46" s="1244" t="s">
        <v>36</v>
      </c>
      <c r="F46" s="1244"/>
      <c r="G46" s="1244"/>
      <c r="H46" s="1245"/>
      <c r="I46" s="107">
        <v>232</v>
      </c>
      <c r="J46" s="108" t="s">
        <v>512</v>
      </c>
      <c r="K46" s="108" t="s">
        <v>512</v>
      </c>
      <c r="L46" s="108" t="s">
        <v>512</v>
      </c>
      <c r="M46" s="109" t="s">
        <v>512</v>
      </c>
    </row>
    <row r="47" spans="2:13" ht="27.75" customHeight="1" x14ac:dyDescent="0.15">
      <c r="B47" s="1238"/>
      <c r="C47" s="1239"/>
      <c r="D47" s="111"/>
      <c r="E47" s="1246" t="s">
        <v>37</v>
      </c>
      <c r="F47" s="1247"/>
      <c r="G47" s="1247"/>
      <c r="H47" s="1248"/>
      <c r="I47" s="107" t="s">
        <v>512</v>
      </c>
      <c r="J47" s="108" t="s">
        <v>512</v>
      </c>
      <c r="K47" s="108" t="s">
        <v>512</v>
      </c>
      <c r="L47" s="108" t="s">
        <v>512</v>
      </c>
      <c r="M47" s="109" t="s">
        <v>512</v>
      </c>
    </row>
    <row r="48" spans="2:13" ht="27.75" customHeight="1" x14ac:dyDescent="0.15">
      <c r="B48" s="1238"/>
      <c r="C48" s="1239"/>
      <c r="D48" s="106"/>
      <c r="E48" s="1244" t="s">
        <v>38</v>
      </c>
      <c r="F48" s="1244"/>
      <c r="G48" s="1244"/>
      <c r="H48" s="1245"/>
      <c r="I48" s="107" t="s">
        <v>512</v>
      </c>
      <c r="J48" s="108" t="s">
        <v>512</v>
      </c>
      <c r="K48" s="108" t="s">
        <v>512</v>
      </c>
      <c r="L48" s="108" t="s">
        <v>512</v>
      </c>
      <c r="M48" s="109" t="s">
        <v>512</v>
      </c>
    </row>
    <row r="49" spans="2:13" ht="27.75" customHeight="1" x14ac:dyDescent="0.15">
      <c r="B49" s="1240"/>
      <c r="C49" s="1241"/>
      <c r="D49" s="106"/>
      <c r="E49" s="1244" t="s">
        <v>39</v>
      </c>
      <c r="F49" s="1244"/>
      <c r="G49" s="1244"/>
      <c r="H49" s="1245"/>
      <c r="I49" s="107" t="s">
        <v>512</v>
      </c>
      <c r="J49" s="108" t="s">
        <v>512</v>
      </c>
      <c r="K49" s="108" t="s">
        <v>512</v>
      </c>
      <c r="L49" s="108" t="s">
        <v>512</v>
      </c>
      <c r="M49" s="109" t="s">
        <v>512</v>
      </c>
    </row>
    <row r="50" spans="2:13" ht="27.75" customHeight="1" x14ac:dyDescent="0.15">
      <c r="B50" s="1249" t="s">
        <v>40</v>
      </c>
      <c r="C50" s="1250"/>
      <c r="D50" s="112"/>
      <c r="E50" s="1244" t="s">
        <v>41</v>
      </c>
      <c r="F50" s="1244"/>
      <c r="G50" s="1244"/>
      <c r="H50" s="1245"/>
      <c r="I50" s="107">
        <v>1076</v>
      </c>
      <c r="J50" s="108">
        <v>1259</v>
      </c>
      <c r="K50" s="108">
        <v>1499</v>
      </c>
      <c r="L50" s="108">
        <v>1520</v>
      </c>
      <c r="M50" s="109">
        <v>1432</v>
      </c>
    </row>
    <row r="51" spans="2:13" ht="27.75" customHeight="1" x14ac:dyDescent="0.15">
      <c r="B51" s="1238"/>
      <c r="C51" s="1239"/>
      <c r="D51" s="106"/>
      <c r="E51" s="1244" t="s">
        <v>42</v>
      </c>
      <c r="F51" s="1244"/>
      <c r="G51" s="1244"/>
      <c r="H51" s="1245"/>
      <c r="I51" s="107">
        <v>3</v>
      </c>
      <c r="J51" s="108">
        <v>13</v>
      </c>
      <c r="K51" s="108">
        <v>12</v>
      </c>
      <c r="L51" s="108">
        <v>11</v>
      </c>
      <c r="M51" s="109">
        <v>8</v>
      </c>
    </row>
    <row r="52" spans="2:13" ht="27.75" customHeight="1" x14ac:dyDescent="0.15">
      <c r="B52" s="1240"/>
      <c r="C52" s="1241"/>
      <c r="D52" s="106"/>
      <c r="E52" s="1244" t="s">
        <v>43</v>
      </c>
      <c r="F52" s="1244"/>
      <c r="G52" s="1244"/>
      <c r="H52" s="1245"/>
      <c r="I52" s="107">
        <v>4391</v>
      </c>
      <c r="J52" s="108">
        <v>4285</v>
      </c>
      <c r="K52" s="108">
        <v>4137</v>
      </c>
      <c r="L52" s="108">
        <v>4274</v>
      </c>
      <c r="M52" s="109">
        <v>4574</v>
      </c>
    </row>
    <row r="53" spans="2:13" ht="27.75" customHeight="1" thickBot="1" x14ac:dyDescent="0.2">
      <c r="B53" s="1251" t="s">
        <v>44</v>
      </c>
      <c r="C53" s="1252"/>
      <c r="D53" s="113"/>
      <c r="E53" s="1253" t="s">
        <v>45</v>
      </c>
      <c r="F53" s="1253"/>
      <c r="G53" s="1253"/>
      <c r="H53" s="1254"/>
      <c r="I53" s="114">
        <v>1797</v>
      </c>
      <c r="J53" s="115">
        <v>1720</v>
      </c>
      <c r="K53" s="115">
        <v>1767</v>
      </c>
      <c r="L53" s="115">
        <v>2759</v>
      </c>
      <c r="M53" s="116">
        <v>2383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Pu4v9EWCtfmo6nhBKyHQZG7x/s4gFJFV0JtAGH5TgrXUobxUwMlso4431xMW1UJEzMXYhMOjeEYHfgO+fcEMg==" saltValue="/Y3US797ravxLlZc1GGi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3" t="s">
        <v>48</v>
      </c>
      <c r="D55" s="1263"/>
      <c r="E55" s="1264"/>
      <c r="F55" s="128">
        <v>719</v>
      </c>
      <c r="G55" s="128">
        <v>783</v>
      </c>
      <c r="H55" s="129">
        <v>754</v>
      </c>
    </row>
    <row r="56" spans="2:8" ht="52.5" customHeight="1" x14ac:dyDescent="0.15">
      <c r="B56" s="130"/>
      <c r="C56" s="1265" t="s">
        <v>49</v>
      </c>
      <c r="D56" s="1265"/>
      <c r="E56" s="1266"/>
      <c r="F56" s="131">
        <v>0</v>
      </c>
      <c r="G56" s="131">
        <v>0</v>
      </c>
      <c r="H56" s="132">
        <v>0</v>
      </c>
    </row>
    <row r="57" spans="2:8" ht="53.25" customHeight="1" x14ac:dyDescent="0.15">
      <c r="B57" s="130"/>
      <c r="C57" s="1267" t="s">
        <v>50</v>
      </c>
      <c r="D57" s="1267"/>
      <c r="E57" s="1268"/>
      <c r="F57" s="133">
        <v>748</v>
      </c>
      <c r="G57" s="133">
        <v>704</v>
      </c>
      <c r="H57" s="134">
        <v>642</v>
      </c>
    </row>
    <row r="58" spans="2:8" ht="45.75" customHeight="1" x14ac:dyDescent="0.15">
      <c r="B58" s="135"/>
      <c r="C58" s="1255" t="s">
        <v>601</v>
      </c>
      <c r="D58" s="1256"/>
      <c r="E58" s="1257"/>
      <c r="F58" s="136">
        <v>481</v>
      </c>
      <c r="G58" s="136">
        <v>452</v>
      </c>
      <c r="H58" s="137">
        <v>419</v>
      </c>
    </row>
    <row r="59" spans="2:8" ht="45.75" customHeight="1" x14ac:dyDescent="0.15">
      <c r="B59" s="135"/>
      <c r="C59" s="1255" t="s">
        <v>600</v>
      </c>
      <c r="D59" s="1256"/>
      <c r="E59" s="1257"/>
      <c r="F59" s="136">
        <v>34</v>
      </c>
      <c r="G59" s="136">
        <v>46</v>
      </c>
      <c r="H59" s="137">
        <v>58</v>
      </c>
    </row>
    <row r="60" spans="2:8" ht="45.75" customHeight="1" x14ac:dyDescent="0.15">
      <c r="B60" s="135"/>
      <c r="C60" s="1255" t="s">
        <v>599</v>
      </c>
      <c r="D60" s="1256"/>
      <c r="E60" s="1257"/>
      <c r="F60" s="136">
        <v>37</v>
      </c>
      <c r="G60" s="136">
        <v>45</v>
      </c>
      <c r="H60" s="137">
        <v>53</v>
      </c>
    </row>
    <row r="61" spans="2:8" ht="45.75" customHeight="1" x14ac:dyDescent="0.15">
      <c r="B61" s="135"/>
      <c r="C61" s="1255" t="s">
        <v>598</v>
      </c>
      <c r="D61" s="1256"/>
      <c r="E61" s="1257"/>
      <c r="F61" s="136">
        <v>50</v>
      </c>
      <c r="G61" s="136">
        <v>46</v>
      </c>
      <c r="H61" s="137">
        <v>48</v>
      </c>
    </row>
    <row r="62" spans="2:8" ht="45.75" customHeight="1" thickBot="1" x14ac:dyDescent="0.2">
      <c r="B62" s="138"/>
      <c r="C62" s="1258" t="s">
        <v>597</v>
      </c>
      <c r="D62" s="1259"/>
      <c r="E62" s="1260"/>
      <c r="F62" s="139">
        <v>96</v>
      </c>
      <c r="G62" s="139">
        <v>75</v>
      </c>
      <c r="H62" s="140">
        <v>25</v>
      </c>
    </row>
    <row r="63" spans="2:8" ht="52.5" customHeight="1" thickBot="1" x14ac:dyDescent="0.2">
      <c r="B63" s="141"/>
      <c r="C63" s="1261" t="s">
        <v>51</v>
      </c>
      <c r="D63" s="1261"/>
      <c r="E63" s="1262"/>
      <c r="F63" s="142">
        <v>1466</v>
      </c>
      <c r="G63" s="142">
        <v>1486</v>
      </c>
      <c r="H63" s="143">
        <v>1397</v>
      </c>
    </row>
    <row r="64" spans="2:8" ht="15" customHeight="1" x14ac:dyDescent="0.15"/>
  </sheetData>
  <sheetProtection algorithmName="SHA-512" hashValue="4ajIN8juuYFj5ELD/7OTtcgcOUyZiWaCA2V/nr9i9Lp5yolR9P+iUGOWa1ZYWCFyuyXsnZTger0/tIFBBcyxmQ==" saltValue="7CRSyZDjn5zJi4N+5A9G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146748</v>
      </c>
      <c r="E3" s="162"/>
      <c r="F3" s="163">
        <v>109920</v>
      </c>
      <c r="G3" s="164"/>
      <c r="H3" s="165"/>
    </row>
    <row r="4" spans="1:8" x14ac:dyDescent="0.15">
      <c r="A4" s="166"/>
      <c r="B4" s="167"/>
      <c r="C4" s="168"/>
      <c r="D4" s="169">
        <v>61141</v>
      </c>
      <c r="E4" s="170"/>
      <c r="F4" s="171">
        <v>62739</v>
      </c>
      <c r="G4" s="172"/>
      <c r="H4" s="173"/>
    </row>
    <row r="5" spans="1:8" x14ac:dyDescent="0.15">
      <c r="A5" s="154" t="s">
        <v>545</v>
      </c>
      <c r="B5" s="159"/>
      <c r="C5" s="160"/>
      <c r="D5" s="161">
        <v>79132</v>
      </c>
      <c r="E5" s="162"/>
      <c r="F5" s="163">
        <v>119882</v>
      </c>
      <c r="G5" s="164"/>
      <c r="H5" s="165"/>
    </row>
    <row r="6" spans="1:8" x14ac:dyDescent="0.15">
      <c r="A6" s="166"/>
      <c r="B6" s="167"/>
      <c r="C6" s="168"/>
      <c r="D6" s="169">
        <v>36759</v>
      </c>
      <c r="E6" s="170"/>
      <c r="F6" s="171">
        <v>66481</v>
      </c>
      <c r="G6" s="172"/>
      <c r="H6" s="173"/>
    </row>
    <row r="7" spans="1:8" x14ac:dyDescent="0.15">
      <c r="A7" s="154" t="s">
        <v>546</v>
      </c>
      <c r="B7" s="159"/>
      <c r="C7" s="160"/>
      <c r="D7" s="161">
        <v>85831</v>
      </c>
      <c r="E7" s="162"/>
      <c r="F7" s="163">
        <v>116162</v>
      </c>
      <c r="G7" s="164"/>
      <c r="H7" s="165"/>
    </row>
    <row r="8" spans="1:8" x14ac:dyDescent="0.15">
      <c r="A8" s="166"/>
      <c r="B8" s="167"/>
      <c r="C8" s="168"/>
      <c r="D8" s="169">
        <v>24816</v>
      </c>
      <c r="E8" s="170"/>
      <c r="F8" s="171">
        <v>61562</v>
      </c>
      <c r="G8" s="172"/>
      <c r="H8" s="173"/>
    </row>
    <row r="9" spans="1:8" x14ac:dyDescent="0.15">
      <c r="A9" s="154" t="s">
        <v>547</v>
      </c>
      <c r="B9" s="159"/>
      <c r="C9" s="160"/>
      <c r="D9" s="161">
        <v>71907</v>
      </c>
      <c r="E9" s="162"/>
      <c r="F9" s="163">
        <v>121449</v>
      </c>
      <c r="G9" s="164"/>
      <c r="H9" s="165"/>
    </row>
    <row r="10" spans="1:8" x14ac:dyDescent="0.15">
      <c r="A10" s="166"/>
      <c r="B10" s="167"/>
      <c r="C10" s="168"/>
      <c r="D10" s="169">
        <v>46917</v>
      </c>
      <c r="E10" s="170"/>
      <c r="F10" s="171">
        <v>62922</v>
      </c>
      <c r="G10" s="172"/>
      <c r="H10" s="173"/>
    </row>
    <row r="11" spans="1:8" x14ac:dyDescent="0.15">
      <c r="A11" s="154" t="s">
        <v>548</v>
      </c>
      <c r="B11" s="159"/>
      <c r="C11" s="160"/>
      <c r="D11" s="161">
        <v>215638</v>
      </c>
      <c r="E11" s="162"/>
      <c r="F11" s="163">
        <v>145139</v>
      </c>
      <c r="G11" s="164"/>
      <c r="H11" s="165"/>
    </row>
    <row r="12" spans="1:8" x14ac:dyDescent="0.15">
      <c r="A12" s="166"/>
      <c r="B12" s="167"/>
      <c r="C12" s="174"/>
      <c r="D12" s="169">
        <v>203202</v>
      </c>
      <c r="E12" s="170"/>
      <c r="F12" s="171">
        <v>83762</v>
      </c>
      <c r="G12" s="172"/>
      <c r="H12" s="173"/>
    </row>
    <row r="13" spans="1:8" x14ac:dyDescent="0.15">
      <c r="A13" s="154"/>
      <c r="B13" s="159"/>
      <c r="C13" s="175"/>
      <c r="D13" s="176">
        <v>119851</v>
      </c>
      <c r="E13" s="177"/>
      <c r="F13" s="178">
        <v>122510</v>
      </c>
      <c r="G13" s="179"/>
      <c r="H13" s="165"/>
    </row>
    <row r="14" spans="1:8" x14ac:dyDescent="0.15">
      <c r="A14" s="166"/>
      <c r="B14" s="167"/>
      <c r="C14" s="168"/>
      <c r="D14" s="169">
        <v>74567</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6.72</v>
      </c>
      <c r="C19" s="180">
        <f>ROUND(VALUE(SUBSTITUTE(実質収支比率等に係る経年分析!G$48,"▲","-")),2)</f>
        <v>9.73</v>
      </c>
      <c r="D19" s="180">
        <f>ROUND(VALUE(SUBSTITUTE(実質収支比率等に係る経年分析!H$48,"▲","-")),2)</f>
        <v>4.3899999999999997</v>
      </c>
      <c r="E19" s="180">
        <f>ROUND(VALUE(SUBSTITUTE(実質収支比率等に係る経年分析!I$48,"▲","-")),2)</f>
        <v>5.79</v>
      </c>
      <c r="F19" s="180">
        <f>ROUND(VALUE(SUBSTITUTE(実質収支比率等に係る経年分析!J$48,"▲","-")),2)</f>
        <v>2.35</v>
      </c>
    </row>
    <row r="20" spans="1:11" x14ac:dyDescent="0.15">
      <c r="A20" s="180" t="s">
        <v>55</v>
      </c>
      <c r="B20" s="180">
        <f>ROUND(VALUE(SUBSTITUTE(実質収支比率等に係る経年分析!F$47,"▲","-")),2)</f>
        <v>12.29</v>
      </c>
      <c r="C20" s="180">
        <f>ROUND(VALUE(SUBSTITUTE(実質収支比率等に係る経年分析!G$47,"▲","-")),2)</f>
        <v>17.940000000000001</v>
      </c>
      <c r="D20" s="180">
        <f>ROUND(VALUE(SUBSTITUTE(実質収支比率等に係る経年分析!H$47,"▲","-")),2)</f>
        <v>26.7</v>
      </c>
      <c r="E20" s="180">
        <f>ROUND(VALUE(SUBSTITUTE(実質収支比率等に係る経年分析!I$47,"▲","-")),2)</f>
        <v>29.06</v>
      </c>
      <c r="F20" s="180">
        <f>ROUND(VALUE(SUBSTITUTE(実質収支比率等に係る経年分析!J$47,"▲","-")),2)</f>
        <v>28.25</v>
      </c>
    </row>
    <row r="21" spans="1:11" x14ac:dyDescent="0.15">
      <c r="A21" s="180" t="s">
        <v>56</v>
      </c>
      <c r="B21" s="180">
        <f>IF(ISNUMBER(VALUE(SUBSTITUTE(実質収支比率等に係る経年分析!F$49,"▲","-"))),ROUND(VALUE(SUBSTITUTE(実質収支比率等に係る経年分析!F$49,"▲","-")),2),NA())</f>
        <v>8.2100000000000009</v>
      </c>
      <c r="C21" s="180">
        <f>IF(ISNUMBER(VALUE(SUBSTITUTE(実質収支比率等に係る経年分析!G$49,"▲","-"))),ROUND(VALUE(SUBSTITUTE(実質収支比率等に係る経年分析!G$49,"▲","-")),2),NA())</f>
        <v>2.94</v>
      </c>
      <c r="D21" s="180">
        <f>IF(ISNUMBER(VALUE(SUBSTITUTE(実質収支比率等に係る経年分析!H$49,"▲","-"))),ROUND(VALUE(SUBSTITUTE(実質収支比率等に係る経年分析!H$49,"▲","-")),2),NA())</f>
        <v>-5.45</v>
      </c>
      <c r="E21" s="180">
        <f>IF(ISNUMBER(VALUE(SUBSTITUTE(実質収支比率等に係る経年分析!I$49,"▲","-"))),ROUND(VALUE(SUBSTITUTE(実質収支比率等に係る経年分析!I$49,"▲","-")),2),NA())</f>
        <v>1.18</v>
      </c>
      <c r="F21" s="180">
        <f>IF(ISNUMBER(VALUE(SUBSTITUTE(実質収支比率等に係る経年分析!J$49,"▲","-"))),ROUND(VALUE(SUBSTITUTE(実質収支比率等に係る経年分析!J$49,"▲","-")),2),NA())</f>
        <v>-7.55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小竹町公共下水道事業特別会計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小竹町農業集落排水事業特別会計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小竹町後期高齢者医療特別会計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小竹町国民健康保険特別会計</v>
      </c>
      <c r="B33" s="181">
        <f>IF(ROUND(VALUE(SUBSTITUTE(連結実質赤字比率に係る赤字・黒字の構成分析!F$37,"▲", "-")), 2) &lt; 0, ABS(ROUND(VALUE(SUBSTITUTE(連結実質赤字比率に係る赤字・黒字の構成分析!F$37,"▲", "-")), 2)), NA())</f>
        <v>0.2</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4.3899999999999997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2.35</v>
      </c>
    </row>
    <row r="35" spans="1:16" x14ac:dyDescent="0.15">
      <c r="A35" s="181" t="str">
        <f>IF(連結実質赤字比率に係る赤字・黒字の構成分析!C$35="",NA(),連結実質赤字比率に係る赤字・黒字の構成分析!C$35)</f>
        <v>小竹町水道事業特別会計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4.4800000000000004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5.0199999999999996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4.03</v>
      </c>
    </row>
    <row r="36" spans="1:16" x14ac:dyDescent="0.15">
      <c r="A36" s="181" t="str">
        <f>IF(連結実質赤字比率に係る赤字・黒字の構成分析!C$34="",NA(),連結実質赤字比率に係る赤字・黒字の構成分析!C$34)</f>
        <v>小竹町立病院事業特別会計</v>
      </c>
      <c r="B36" s="181">
        <f>IF(ROUND(VALUE(SUBSTITUTE(連結実質赤字比率に係る赤字・黒字の構成分析!F$34,"▲", "-")), 2) &lt; 0, ABS(ROUND(VALUE(SUBSTITUTE(連結実質赤字比率に係る赤字・黒字の構成分析!F$34,"▲", "-")), 2)), NA())</f>
        <v>3.82</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5.43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6.02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5.5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2.99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459</v>
      </c>
      <c r="E42" s="182"/>
      <c r="F42" s="182"/>
      <c r="G42" s="182">
        <f>'実質公債費比率（分子）の構造'!L$52</f>
        <v>430</v>
      </c>
      <c r="H42" s="182"/>
      <c r="I42" s="182"/>
      <c r="J42" s="182">
        <f>'実質公債費比率（分子）の構造'!M$52</f>
        <v>413</v>
      </c>
      <c r="K42" s="182"/>
      <c r="L42" s="182"/>
      <c r="M42" s="182">
        <f>'実質公債費比率（分子）の構造'!N$52</f>
        <v>414</v>
      </c>
      <c r="N42" s="182"/>
      <c r="O42" s="182"/>
      <c r="P42" s="182">
        <f>'実質公債費比率（分子）の構造'!O$52</f>
        <v>417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87</v>
      </c>
      <c r="C45" s="182"/>
      <c r="D45" s="182"/>
      <c r="E45" s="182">
        <f>'実質公債費比率（分子）の構造'!L$49</f>
        <v>78</v>
      </c>
      <c r="F45" s="182"/>
      <c r="G45" s="182"/>
      <c r="H45" s="182">
        <f>'実質公債費比率（分子）の構造'!M$49</f>
        <v>68</v>
      </c>
      <c r="I45" s="182"/>
      <c r="J45" s="182"/>
      <c r="K45" s="182">
        <f>'実質公債費比率（分子）の構造'!N$49</f>
        <v>41</v>
      </c>
      <c r="L45" s="182"/>
      <c r="M45" s="182"/>
      <c r="N45" s="182">
        <f>'実質公債費比率（分子）の構造'!O$49</f>
        <v>33</v>
      </c>
      <c r="O45" s="182"/>
      <c r="P45" s="182"/>
    </row>
    <row r="46" spans="1:16" x14ac:dyDescent="0.15">
      <c r="A46" s="182" t="s">
        <v>67</v>
      </c>
      <c r="B46" s="182">
        <f>'実質公債費比率（分子）の構造'!K$48</f>
        <v>82</v>
      </c>
      <c r="C46" s="182"/>
      <c r="D46" s="182"/>
      <c r="E46" s="182">
        <f>'実質公債費比率（分子）の構造'!L$48</f>
        <v>71</v>
      </c>
      <c r="F46" s="182"/>
      <c r="G46" s="182"/>
      <c r="H46" s="182">
        <f>'実質公債費比率（分子）の構造'!M$48</f>
        <v>70</v>
      </c>
      <c r="I46" s="182"/>
      <c r="J46" s="182"/>
      <c r="K46" s="182">
        <f>'実質公債費比率（分子）の構造'!N$48</f>
        <v>72</v>
      </c>
      <c r="L46" s="182"/>
      <c r="M46" s="182"/>
      <c r="N46" s="182">
        <f>'実質公債費比率（分子）の構造'!O$48</f>
        <v>77</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595</v>
      </c>
      <c r="C49" s="182"/>
      <c r="D49" s="182"/>
      <c r="E49" s="182">
        <f>'実質公債費比率（分子）の構造'!L$45</f>
        <v>544</v>
      </c>
      <c r="F49" s="182"/>
      <c r="G49" s="182"/>
      <c r="H49" s="182">
        <f>'実質公債費比率（分子）の構造'!M$45</f>
        <v>507</v>
      </c>
      <c r="I49" s="182"/>
      <c r="J49" s="182"/>
      <c r="K49" s="182">
        <f>'実質公債費比率（分子）の構造'!N$45</f>
        <v>513</v>
      </c>
      <c r="L49" s="182"/>
      <c r="M49" s="182"/>
      <c r="N49" s="182">
        <f>'実質公債費比率（分子）の構造'!O$45</f>
        <v>504</v>
      </c>
      <c r="O49" s="182"/>
      <c r="P49" s="182"/>
    </row>
    <row r="50" spans="1:16" x14ac:dyDescent="0.15">
      <c r="A50" s="182" t="s">
        <v>70</v>
      </c>
      <c r="B50" s="182" t="e">
        <f>NA()</f>
        <v>#N/A</v>
      </c>
      <c r="C50" s="182">
        <f>IF(ISNUMBER('実質公債費比率（分子）の構造'!K$53),'実質公債費比率（分子）の構造'!K$53,NA())</f>
        <v>305</v>
      </c>
      <c r="D50" s="182" t="e">
        <f>NA()</f>
        <v>#N/A</v>
      </c>
      <c r="E50" s="182" t="e">
        <f>NA()</f>
        <v>#N/A</v>
      </c>
      <c r="F50" s="182">
        <f>IF(ISNUMBER('実質公債費比率（分子）の構造'!L$53),'実質公債費比率（分子）の構造'!L$53,NA())</f>
        <v>263</v>
      </c>
      <c r="G50" s="182" t="e">
        <f>NA()</f>
        <v>#N/A</v>
      </c>
      <c r="H50" s="182" t="e">
        <f>NA()</f>
        <v>#N/A</v>
      </c>
      <c r="I50" s="182">
        <f>IF(ISNUMBER('実質公債費比率（分子）の構造'!M$53),'実質公債費比率（分子）の構造'!M$53,NA())</f>
        <v>232</v>
      </c>
      <c r="J50" s="182" t="e">
        <f>NA()</f>
        <v>#N/A</v>
      </c>
      <c r="K50" s="182" t="e">
        <f>NA()</f>
        <v>#N/A</v>
      </c>
      <c r="L50" s="182">
        <f>IF(ISNUMBER('実質公債費比率（分子）の構造'!N$53),'実質公債費比率（分子）の構造'!N$53,NA())</f>
        <v>212</v>
      </c>
      <c r="M50" s="182" t="e">
        <f>NA()</f>
        <v>#N/A</v>
      </c>
      <c r="N50" s="182" t="e">
        <f>NA()</f>
        <v>#N/A</v>
      </c>
      <c r="O50" s="182">
        <f>IF(ISNUMBER('実質公債費比率（分子）の構造'!O$53),'実質公債費比率（分子）の構造'!O$53,NA())</f>
        <v>197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4391</v>
      </c>
      <c r="E56" s="181"/>
      <c r="F56" s="181"/>
      <c r="G56" s="181">
        <f>'将来負担比率（分子）の構造'!J$52</f>
        <v>4285</v>
      </c>
      <c r="H56" s="181"/>
      <c r="I56" s="181"/>
      <c r="J56" s="181">
        <f>'将来負担比率（分子）の構造'!K$52</f>
        <v>4137</v>
      </c>
      <c r="K56" s="181"/>
      <c r="L56" s="181"/>
      <c r="M56" s="181">
        <f>'将来負担比率（分子）の構造'!L$52</f>
        <v>4274</v>
      </c>
      <c r="N56" s="181"/>
      <c r="O56" s="181"/>
      <c r="P56" s="181">
        <f>'将来負担比率（分子）の構造'!M$52</f>
        <v>4574</v>
      </c>
    </row>
    <row r="57" spans="1:16" x14ac:dyDescent="0.15">
      <c r="A57" s="181" t="s">
        <v>42</v>
      </c>
      <c r="B57" s="181"/>
      <c r="C57" s="181"/>
      <c r="D57" s="181">
        <f>'将来負担比率（分子）の構造'!I$51</f>
        <v>3</v>
      </c>
      <c r="E57" s="181"/>
      <c r="F57" s="181"/>
      <c r="G57" s="181">
        <f>'将来負担比率（分子）の構造'!J$51</f>
        <v>13</v>
      </c>
      <c r="H57" s="181"/>
      <c r="I57" s="181"/>
      <c r="J57" s="181">
        <f>'将来負担比率（分子）の構造'!K$51</f>
        <v>12</v>
      </c>
      <c r="K57" s="181"/>
      <c r="L57" s="181"/>
      <c r="M57" s="181">
        <f>'将来負担比率（分子）の構造'!L$51</f>
        <v>11</v>
      </c>
      <c r="N57" s="181"/>
      <c r="O57" s="181"/>
      <c r="P57" s="181">
        <f>'将来負担比率（分子）の構造'!M$51</f>
        <v>8</v>
      </c>
    </row>
    <row r="58" spans="1:16" x14ac:dyDescent="0.15">
      <c r="A58" s="181" t="s">
        <v>41</v>
      </c>
      <c r="B58" s="181"/>
      <c r="C58" s="181"/>
      <c r="D58" s="181">
        <f>'将来負担比率（分子）の構造'!I$50</f>
        <v>1076</v>
      </c>
      <c r="E58" s="181"/>
      <c r="F58" s="181"/>
      <c r="G58" s="181">
        <f>'将来負担比率（分子）の構造'!J$50</f>
        <v>1259</v>
      </c>
      <c r="H58" s="181"/>
      <c r="I58" s="181"/>
      <c r="J58" s="181">
        <f>'将来負担比率（分子）の構造'!K$50</f>
        <v>1499</v>
      </c>
      <c r="K58" s="181"/>
      <c r="L58" s="181"/>
      <c r="M58" s="181">
        <f>'将来負担比率（分子）の構造'!L$50</f>
        <v>1520</v>
      </c>
      <c r="N58" s="181"/>
      <c r="O58" s="181"/>
      <c r="P58" s="181">
        <f>'将来負担比率（分子）の構造'!M$50</f>
        <v>1432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232</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579</v>
      </c>
      <c r="C62" s="181"/>
      <c r="D62" s="181"/>
      <c r="E62" s="181">
        <f>'将来負担比率（分子）の構造'!J$45</f>
        <v>622</v>
      </c>
      <c r="F62" s="181"/>
      <c r="G62" s="181"/>
      <c r="H62" s="181">
        <f>'将来負担比率（分子）の構造'!K$45</f>
        <v>673</v>
      </c>
      <c r="I62" s="181"/>
      <c r="J62" s="181"/>
      <c r="K62" s="181">
        <f>'将来負担比率（分子）の構造'!L$45</f>
        <v>618</v>
      </c>
      <c r="L62" s="181"/>
      <c r="M62" s="181"/>
      <c r="N62" s="181">
        <f>'将来負担比率（分子）の構造'!M$45</f>
        <v>575</v>
      </c>
      <c r="O62" s="181"/>
      <c r="P62" s="181"/>
    </row>
    <row r="63" spans="1:16" x14ac:dyDescent="0.15">
      <c r="A63" s="181" t="s">
        <v>34</v>
      </c>
      <c r="B63" s="181">
        <f>'将来負担比率（分子）の構造'!I$44</f>
        <v>230</v>
      </c>
      <c r="C63" s="181"/>
      <c r="D63" s="181"/>
      <c r="E63" s="181">
        <f>'将来負担比率（分子）の構造'!J$44</f>
        <v>155</v>
      </c>
      <c r="F63" s="181"/>
      <c r="G63" s="181"/>
      <c r="H63" s="181">
        <f>'将来負担比率（分子）の構造'!K$44</f>
        <v>99</v>
      </c>
      <c r="I63" s="181"/>
      <c r="J63" s="181"/>
      <c r="K63" s="181">
        <f>'将来負担比率（分子）の構造'!L$44</f>
        <v>60</v>
      </c>
      <c r="L63" s="181"/>
      <c r="M63" s="181"/>
      <c r="N63" s="181">
        <f>'将来負担比率（分子）の構造'!M$44</f>
        <v>28</v>
      </c>
      <c r="O63" s="181"/>
      <c r="P63" s="181"/>
    </row>
    <row r="64" spans="1:16" x14ac:dyDescent="0.15">
      <c r="A64" s="181" t="s">
        <v>33</v>
      </c>
      <c r="B64" s="181">
        <f>'将来負担比率（分子）の構造'!I$43</f>
        <v>1249</v>
      </c>
      <c r="C64" s="181"/>
      <c r="D64" s="181"/>
      <c r="E64" s="181">
        <f>'将来負担比率（分子）の構造'!J$43</f>
        <v>1364</v>
      </c>
      <c r="F64" s="181"/>
      <c r="G64" s="181"/>
      <c r="H64" s="181">
        <f>'将来負担比率（分子）の構造'!K$43</f>
        <v>1447</v>
      </c>
      <c r="I64" s="181"/>
      <c r="J64" s="181"/>
      <c r="K64" s="181">
        <f>'将来負担比率（分子）の構造'!L$43</f>
        <v>1566</v>
      </c>
      <c r="L64" s="181"/>
      <c r="M64" s="181"/>
      <c r="N64" s="181">
        <f>'将来負担比率（分子）の構造'!M$43</f>
        <v>1659</v>
      </c>
      <c r="O64" s="181"/>
      <c r="P64" s="181"/>
    </row>
    <row r="65" spans="1:16" x14ac:dyDescent="0.15">
      <c r="A65" s="181" t="s">
        <v>32</v>
      </c>
      <c r="B65" s="181" t="str">
        <f>'将来負担比率（分子）の構造'!I$42</f>
        <v>-</v>
      </c>
      <c r="C65" s="181"/>
      <c r="D65" s="181"/>
      <c r="E65" s="181">
        <f>'将来負担比率（分子）の構造'!J$42</f>
        <v>254</v>
      </c>
      <c r="F65" s="181"/>
      <c r="G65" s="181"/>
      <c r="H65" s="181">
        <f>'将来負担比率（分子）の構造'!K$42</f>
        <v>250</v>
      </c>
      <c r="I65" s="181"/>
      <c r="J65" s="181"/>
      <c r="K65" s="181">
        <f>'将来負担比率（分子）の構造'!L$42</f>
        <v>1373</v>
      </c>
      <c r="L65" s="181"/>
      <c r="M65" s="181"/>
      <c r="N65" s="181">
        <f>'将来負担比率（分子）の構造'!M$42</f>
        <v>187</v>
      </c>
      <c r="O65" s="181"/>
      <c r="P65" s="181"/>
    </row>
    <row r="66" spans="1:16" x14ac:dyDescent="0.15">
      <c r="A66" s="181" t="s">
        <v>31</v>
      </c>
      <c r="B66" s="181">
        <f>'将来負担比率（分子）の構造'!I$41</f>
        <v>4977</v>
      </c>
      <c r="C66" s="181"/>
      <c r="D66" s="181"/>
      <c r="E66" s="181">
        <f>'将来負担比率（分子）の構造'!J$41</f>
        <v>4882</v>
      </c>
      <c r="F66" s="181"/>
      <c r="G66" s="181"/>
      <c r="H66" s="181">
        <f>'将来負担比率（分子）の構造'!K$41</f>
        <v>4946</v>
      </c>
      <c r="I66" s="181"/>
      <c r="J66" s="181"/>
      <c r="K66" s="181">
        <f>'将来負担比率（分子）の構造'!L$41</f>
        <v>4947</v>
      </c>
      <c r="L66" s="181"/>
      <c r="M66" s="181"/>
      <c r="N66" s="181">
        <f>'将来負担比率（分子）の構造'!M$41</f>
        <v>5948</v>
      </c>
      <c r="O66" s="181"/>
      <c r="P66" s="181"/>
    </row>
    <row r="67" spans="1:16" x14ac:dyDescent="0.15">
      <c r="A67" s="181" t="s">
        <v>74</v>
      </c>
      <c r="B67" s="181" t="e">
        <f>NA()</f>
        <v>#N/A</v>
      </c>
      <c r="C67" s="181">
        <f>IF(ISNUMBER('将来負担比率（分子）の構造'!I$53), IF('将来負担比率（分子）の構造'!I$53 &lt; 0, 0, '将来負担比率（分子）の構造'!I$53), NA())</f>
        <v>1797</v>
      </c>
      <c r="D67" s="181" t="e">
        <f>NA()</f>
        <v>#N/A</v>
      </c>
      <c r="E67" s="181" t="e">
        <f>NA()</f>
        <v>#N/A</v>
      </c>
      <c r="F67" s="181">
        <f>IF(ISNUMBER('将来負担比率（分子）の構造'!J$53), IF('将来負担比率（分子）の構造'!J$53 &lt; 0, 0, '将来負担比率（分子）の構造'!J$53), NA())</f>
        <v>1720</v>
      </c>
      <c r="G67" s="181" t="e">
        <f>NA()</f>
        <v>#N/A</v>
      </c>
      <c r="H67" s="181" t="e">
        <f>NA()</f>
        <v>#N/A</v>
      </c>
      <c r="I67" s="181">
        <f>IF(ISNUMBER('将来負担比率（分子）の構造'!K$53), IF('将来負担比率（分子）の構造'!K$53 &lt; 0, 0, '将来負担比率（分子）の構造'!K$53), NA())</f>
        <v>1767</v>
      </c>
      <c r="J67" s="181" t="e">
        <f>NA()</f>
        <v>#N/A</v>
      </c>
      <c r="K67" s="181" t="e">
        <f>NA()</f>
        <v>#N/A</v>
      </c>
      <c r="L67" s="181">
        <f>IF(ISNUMBER('将来負担比率（分子）の構造'!L$53), IF('将来負担比率（分子）の構造'!L$53 &lt; 0, 0, '将来負担比率（分子）の構造'!L$53), NA())</f>
        <v>2759</v>
      </c>
      <c r="M67" s="181" t="e">
        <f>NA()</f>
        <v>#N/A</v>
      </c>
      <c r="N67" s="181" t="e">
        <f>NA()</f>
        <v>#N/A</v>
      </c>
      <c r="O67" s="181">
        <f>IF(ISNUMBER('将来負担比率（分子）の構造'!M$53), IF('将来負担比率（分子）の構造'!M$53 &lt; 0, 0, '将来負担比率（分子）の構造'!M$53), NA())</f>
        <v>2383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719</v>
      </c>
      <c r="C72" s="185">
        <f>基金残高に係る経年分析!G55</f>
        <v>783</v>
      </c>
      <c r="D72" s="185">
        <f>基金残高に係る経年分析!H55</f>
        <v>754</v>
      </c>
    </row>
    <row r="73" spans="1:16" x14ac:dyDescent="0.15">
      <c r="A73" s="184" t="s">
        <v>77</v>
      </c>
      <c r="B73" s="185">
        <f>基金残高に係る経年分析!F56</f>
        <v>0</v>
      </c>
      <c r="C73" s="185">
        <f>基金残高に係る経年分析!G56</f>
        <v>0</v>
      </c>
      <c r="D73" s="185">
        <f>基金残高に係る経年分析!H56</f>
        <v>0</v>
      </c>
    </row>
    <row r="74" spans="1:16" x14ac:dyDescent="0.15">
      <c r="A74" s="184" t="s">
        <v>78</v>
      </c>
      <c r="B74" s="185">
        <f>基金残高に係る経年分析!F57</f>
        <v>748</v>
      </c>
      <c r="C74" s="185">
        <f>基金残高に係る経年分析!G57</f>
        <v>704</v>
      </c>
      <c r="D74" s="185">
        <f>基金残高に係る経年分析!H57</f>
        <v>642</v>
      </c>
    </row>
  </sheetData>
  <sheetProtection algorithmName="SHA-512" hashValue="34YPNq1qkdbwgNc1eRfr6nfo5hIoKlmFTcY87/LV7+qBmFHFgpIic/15d9r5tlbwLyAvaDV88evvJS75E1v6LQ==" saltValue="/4rTSkcxxVaP/5+vF1IY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209</v>
      </c>
      <c r="DI1" s="622"/>
      <c r="DJ1" s="622"/>
      <c r="DK1" s="622"/>
      <c r="DL1" s="622"/>
      <c r="DM1" s="622"/>
      <c r="DN1" s="623"/>
      <c r="DO1" s="226"/>
      <c r="DP1" s="621" t="s">
        <v>210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215</v>
      </c>
      <c r="S4" s="625"/>
      <c r="T4" s="625"/>
      <c r="U4" s="625"/>
      <c r="V4" s="625"/>
      <c r="W4" s="625"/>
      <c r="X4" s="625"/>
      <c r="Y4" s="626"/>
      <c r="Z4" s="624" t="s">
        <v>216</v>
      </c>
      <c r="AA4" s="625"/>
      <c r="AB4" s="625"/>
      <c r="AC4" s="626"/>
      <c r="AD4" s="624" t="s">
        <v>217</v>
      </c>
      <c r="AE4" s="625"/>
      <c r="AF4" s="625"/>
      <c r="AG4" s="625"/>
      <c r="AH4" s="625"/>
      <c r="AI4" s="625"/>
      <c r="AJ4" s="625"/>
      <c r="AK4" s="626"/>
      <c r="AL4" s="624" t="s">
        <v>216</v>
      </c>
      <c r="AM4" s="625"/>
      <c r="AN4" s="625"/>
      <c r="AO4" s="626"/>
      <c r="AP4" s="630" t="s">
        <v>218</v>
      </c>
      <c r="AQ4" s="630"/>
      <c r="AR4" s="630"/>
      <c r="AS4" s="630"/>
      <c r="AT4" s="630"/>
      <c r="AU4" s="630"/>
      <c r="AV4" s="630"/>
      <c r="AW4" s="630"/>
      <c r="AX4" s="630"/>
      <c r="AY4" s="630"/>
      <c r="AZ4" s="630"/>
      <c r="BA4" s="630"/>
      <c r="BB4" s="630"/>
      <c r="BC4" s="630"/>
      <c r="BD4" s="630"/>
      <c r="BE4" s="630"/>
      <c r="BF4" s="630"/>
      <c r="BG4" s="630" t="s">
        <v>219</v>
      </c>
      <c r="BH4" s="630"/>
      <c r="BI4" s="630"/>
      <c r="BJ4" s="630"/>
      <c r="BK4" s="630"/>
      <c r="BL4" s="630"/>
      <c r="BM4" s="630"/>
      <c r="BN4" s="630"/>
      <c r="BO4" s="630" t="s">
        <v>216</v>
      </c>
      <c r="BP4" s="630"/>
      <c r="BQ4" s="630"/>
      <c r="BR4" s="630"/>
      <c r="BS4" s="630" t="s">
        <v>220</v>
      </c>
      <c r="BT4" s="630"/>
      <c r="BU4" s="630"/>
      <c r="BV4" s="630"/>
      <c r="BW4" s="630"/>
      <c r="BX4" s="630"/>
      <c r="BY4" s="630"/>
      <c r="BZ4" s="630"/>
      <c r="CA4" s="630"/>
      <c r="CB4" s="630"/>
      <c r="CD4" s="627" t="s">
        <v>221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222</v>
      </c>
      <c r="C5" s="632"/>
      <c r="D5" s="632"/>
      <c r="E5" s="632"/>
      <c r="F5" s="632"/>
      <c r="G5" s="632"/>
      <c r="H5" s="632"/>
      <c r="I5" s="632"/>
      <c r="J5" s="632"/>
      <c r="K5" s="632"/>
      <c r="L5" s="632"/>
      <c r="M5" s="632"/>
      <c r="N5" s="632"/>
      <c r="O5" s="632"/>
      <c r="P5" s="632"/>
      <c r="Q5" s="633"/>
      <c r="R5" s="634">
        <v>863086</v>
      </c>
      <c r="S5" s="635"/>
      <c r="T5" s="635"/>
      <c r="U5" s="635"/>
      <c r="V5" s="635"/>
      <c r="W5" s="635"/>
      <c r="X5" s="635"/>
      <c r="Y5" s="636"/>
      <c r="Z5" s="637">
        <v>15.2</v>
      </c>
      <c r="AA5" s="637"/>
      <c r="AB5" s="637"/>
      <c r="AC5" s="637"/>
      <c r="AD5" s="638">
        <v>863086</v>
      </c>
      <c r="AE5" s="638"/>
      <c r="AF5" s="638"/>
      <c r="AG5" s="638"/>
      <c r="AH5" s="638"/>
      <c r="AI5" s="638"/>
      <c r="AJ5" s="638"/>
      <c r="AK5" s="638"/>
      <c r="AL5" s="639">
        <v>32.5</v>
      </c>
      <c r="AM5" s="640"/>
      <c r="AN5" s="640"/>
      <c r="AO5" s="641"/>
      <c r="AP5" s="631" t="s">
        <v>223</v>
      </c>
      <c r="AQ5" s="632"/>
      <c r="AR5" s="632"/>
      <c r="AS5" s="632"/>
      <c r="AT5" s="632"/>
      <c r="AU5" s="632"/>
      <c r="AV5" s="632"/>
      <c r="AW5" s="632"/>
      <c r="AX5" s="632"/>
      <c r="AY5" s="632"/>
      <c r="AZ5" s="632"/>
      <c r="BA5" s="632"/>
      <c r="BB5" s="632"/>
      <c r="BC5" s="632"/>
      <c r="BD5" s="632"/>
      <c r="BE5" s="632"/>
      <c r="BF5" s="633"/>
      <c r="BG5" s="645">
        <v>863086</v>
      </c>
      <c r="BH5" s="646"/>
      <c r="BI5" s="646"/>
      <c r="BJ5" s="646"/>
      <c r="BK5" s="646"/>
      <c r="BL5" s="646"/>
      <c r="BM5" s="646"/>
      <c r="BN5" s="647"/>
      <c r="BO5" s="648">
        <v>100</v>
      </c>
      <c r="BP5" s="648"/>
      <c r="BQ5" s="648"/>
      <c r="BR5" s="648"/>
      <c r="BS5" s="649" t="s">
        <v>224</v>
      </c>
      <c r="BT5" s="649"/>
      <c r="BU5" s="649"/>
      <c r="BV5" s="649"/>
      <c r="BW5" s="649"/>
      <c r="BX5" s="649"/>
      <c r="BY5" s="649"/>
      <c r="BZ5" s="649"/>
      <c r="CA5" s="649"/>
      <c r="CB5" s="653"/>
      <c r="CD5" s="627" t="s">
        <v>218</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216</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41158</v>
      </c>
      <c r="S6" s="646"/>
      <c r="T6" s="646"/>
      <c r="U6" s="646"/>
      <c r="V6" s="646"/>
      <c r="W6" s="646"/>
      <c r="X6" s="646"/>
      <c r="Y6" s="647"/>
      <c r="Z6" s="648">
        <v>0.7</v>
      </c>
      <c r="AA6" s="648"/>
      <c r="AB6" s="648"/>
      <c r="AC6" s="648"/>
      <c r="AD6" s="649">
        <v>41158</v>
      </c>
      <c r="AE6" s="649"/>
      <c r="AF6" s="649"/>
      <c r="AG6" s="649"/>
      <c r="AH6" s="649"/>
      <c r="AI6" s="649"/>
      <c r="AJ6" s="649"/>
      <c r="AK6" s="649"/>
      <c r="AL6" s="650">
        <v>1.6</v>
      </c>
      <c r="AM6" s="651"/>
      <c r="AN6" s="651"/>
      <c r="AO6" s="652"/>
      <c r="AP6" s="642" t="s">
        <v>229</v>
      </c>
      <c r="AQ6" s="643"/>
      <c r="AR6" s="643"/>
      <c r="AS6" s="643"/>
      <c r="AT6" s="643"/>
      <c r="AU6" s="643"/>
      <c r="AV6" s="643"/>
      <c r="AW6" s="643"/>
      <c r="AX6" s="643"/>
      <c r="AY6" s="643"/>
      <c r="AZ6" s="643"/>
      <c r="BA6" s="643"/>
      <c r="BB6" s="643"/>
      <c r="BC6" s="643"/>
      <c r="BD6" s="643"/>
      <c r="BE6" s="643"/>
      <c r="BF6" s="644"/>
      <c r="BG6" s="645">
        <v>863086</v>
      </c>
      <c r="BH6" s="646"/>
      <c r="BI6" s="646"/>
      <c r="BJ6" s="646"/>
      <c r="BK6" s="646"/>
      <c r="BL6" s="646"/>
      <c r="BM6" s="646"/>
      <c r="BN6" s="647"/>
      <c r="BO6" s="648">
        <v>100</v>
      </c>
      <c r="BP6" s="648"/>
      <c r="BQ6" s="648"/>
      <c r="BR6" s="648"/>
      <c r="BS6" s="649" t="s">
        <v>224</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79738</v>
      </c>
      <c r="CS6" s="646"/>
      <c r="CT6" s="646"/>
      <c r="CU6" s="646"/>
      <c r="CV6" s="646"/>
      <c r="CW6" s="646"/>
      <c r="CX6" s="646"/>
      <c r="CY6" s="647"/>
      <c r="CZ6" s="639">
        <v>1.4</v>
      </c>
      <c r="DA6" s="640"/>
      <c r="DB6" s="640"/>
      <c r="DC6" s="659"/>
      <c r="DD6" s="654" t="s">
        <v>224</v>
      </c>
      <c r="DE6" s="646"/>
      <c r="DF6" s="646"/>
      <c r="DG6" s="646"/>
      <c r="DH6" s="646"/>
      <c r="DI6" s="646"/>
      <c r="DJ6" s="646"/>
      <c r="DK6" s="646"/>
      <c r="DL6" s="646"/>
      <c r="DM6" s="646"/>
      <c r="DN6" s="646"/>
      <c r="DO6" s="646"/>
      <c r="DP6" s="647"/>
      <c r="DQ6" s="654">
        <v>79478</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428</v>
      </c>
      <c r="S7" s="646"/>
      <c r="T7" s="646"/>
      <c r="U7" s="646"/>
      <c r="V7" s="646"/>
      <c r="W7" s="646"/>
      <c r="X7" s="646"/>
      <c r="Y7" s="647"/>
      <c r="Z7" s="648">
        <v>0</v>
      </c>
      <c r="AA7" s="648"/>
      <c r="AB7" s="648"/>
      <c r="AC7" s="648"/>
      <c r="AD7" s="649">
        <v>428</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321000</v>
      </c>
      <c r="BH7" s="646"/>
      <c r="BI7" s="646"/>
      <c r="BJ7" s="646"/>
      <c r="BK7" s="646"/>
      <c r="BL7" s="646"/>
      <c r="BM7" s="646"/>
      <c r="BN7" s="647"/>
      <c r="BO7" s="648">
        <v>37.200000000000003</v>
      </c>
      <c r="BP7" s="648"/>
      <c r="BQ7" s="648"/>
      <c r="BR7" s="648"/>
      <c r="BS7" s="649" t="s">
        <v>224</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1901259</v>
      </c>
      <c r="CS7" s="646"/>
      <c r="CT7" s="646"/>
      <c r="CU7" s="646"/>
      <c r="CV7" s="646"/>
      <c r="CW7" s="646"/>
      <c r="CX7" s="646"/>
      <c r="CY7" s="647"/>
      <c r="CZ7" s="648">
        <v>34.299999999999997</v>
      </c>
      <c r="DA7" s="648"/>
      <c r="DB7" s="648"/>
      <c r="DC7" s="648"/>
      <c r="DD7" s="654">
        <v>1278049</v>
      </c>
      <c r="DE7" s="646"/>
      <c r="DF7" s="646"/>
      <c r="DG7" s="646"/>
      <c r="DH7" s="646"/>
      <c r="DI7" s="646"/>
      <c r="DJ7" s="646"/>
      <c r="DK7" s="646"/>
      <c r="DL7" s="646"/>
      <c r="DM7" s="646"/>
      <c r="DN7" s="646"/>
      <c r="DO7" s="646"/>
      <c r="DP7" s="647"/>
      <c r="DQ7" s="654">
        <v>679483</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2455</v>
      </c>
      <c r="S8" s="646"/>
      <c r="T8" s="646"/>
      <c r="U8" s="646"/>
      <c r="V8" s="646"/>
      <c r="W8" s="646"/>
      <c r="X8" s="646"/>
      <c r="Y8" s="647"/>
      <c r="Z8" s="648">
        <v>0</v>
      </c>
      <c r="AA8" s="648"/>
      <c r="AB8" s="648"/>
      <c r="AC8" s="648"/>
      <c r="AD8" s="649">
        <v>2455</v>
      </c>
      <c r="AE8" s="649"/>
      <c r="AF8" s="649"/>
      <c r="AG8" s="649"/>
      <c r="AH8" s="649"/>
      <c r="AI8" s="649"/>
      <c r="AJ8" s="649"/>
      <c r="AK8" s="649"/>
      <c r="AL8" s="650">
        <v>0.1</v>
      </c>
      <c r="AM8" s="651"/>
      <c r="AN8" s="651"/>
      <c r="AO8" s="652"/>
      <c r="AP8" s="642" t="s">
        <v>235</v>
      </c>
      <c r="AQ8" s="643"/>
      <c r="AR8" s="643"/>
      <c r="AS8" s="643"/>
      <c r="AT8" s="643"/>
      <c r="AU8" s="643"/>
      <c r="AV8" s="643"/>
      <c r="AW8" s="643"/>
      <c r="AX8" s="643"/>
      <c r="AY8" s="643"/>
      <c r="AZ8" s="643"/>
      <c r="BA8" s="643"/>
      <c r="BB8" s="643"/>
      <c r="BC8" s="643"/>
      <c r="BD8" s="643"/>
      <c r="BE8" s="643"/>
      <c r="BF8" s="644"/>
      <c r="BG8" s="645">
        <v>11908</v>
      </c>
      <c r="BH8" s="646"/>
      <c r="BI8" s="646"/>
      <c r="BJ8" s="646"/>
      <c r="BK8" s="646"/>
      <c r="BL8" s="646"/>
      <c r="BM8" s="646"/>
      <c r="BN8" s="647"/>
      <c r="BO8" s="648">
        <v>1.4</v>
      </c>
      <c r="BP8" s="648"/>
      <c r="BQ8" s="648"/>
      <c r="BR8" s="648"/>
      <c r="BS8" s="654" t="s">
        <v>224</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1363815</v>
      </c>
      <c r="CS8" s="646"/>
      <c r="CT8" s="646"/>
      <c r="CU8" s="646"/>
      <c r="CV8" s="646"/>
      <c r="CW8" s="646"/>
      <c r="CX8" s="646"/>
      <c r="CY8" s="647"/>
      <c r="CZ8" s="648">
        <v>24.6</v>
      </c>
      <c r="DA8" s="648"/>
      <c r="DB8" s="648"/>
      <c r="DC8" s="648"/>
      <c r="DD8" s="654">
        <v>19818</v>
      </c>
      <c r="DE8" s="646"/>
      <c r="DF8" s="646"/>
      <c r="DG8" s="646"/>
      <c r="DH8" s="646"/>
      <c r="DI8" s="646"/>
      <c r="DJ8" s="646"/>
      <c r="DK8" s="646"/>
      <c r="DL8" s="646"/>
      <c r="DM8" s="646"/>
      <c r="DN8" s="646"/>
      <c r="DO8" s="646"/>
      <c r="DP8" s="647"/>
      <c r="DQ8" s="654">
        <v>785907</v>
      </c>
      <c r="DR8" s="646"/>
      <c r="DS8" s="646"/>
      <c r="DT8" s="646"/>
      <c r="DU8" s="646"/>
      <c r="DV8" s="646"/>
      <c r="DW8" s="646"/>
      <c r="DX8" s="646"/>
      <c r="DY8" s="646"/>
      <c r="DZ8" s="646"/>
      <c r="EA8" s="646"/>
      <c r="EB8" s="646"/>
      <c r="EC8" s="655"/>
    </row>
    <row r="9" spans="2:143" ht="11.25" customHeight="1" x14ac:dyDescent="0.15">
      <c r="B9" s="642" t="s">
        <v>237</v>
      </c>
      <c r="C9" s="643"/>
      <c r="D9" s="643"/>
      <c r="E9" s="643"/>
      <c r="F9" s="643"/>
      <c r="G9" s="643"/>
      <c r="H9" s="643"/>
      <c r="I9" s="643"/>
      <c r="J9" s="643"/>
      <c r="K9" s="643"/>
      <c r="L9" s="643"/>
      <c r="M9" s="643"/>
      <c r="N9" s="643"/>
      <c r="O9" s="643"/>
      <c r="P9" s="643"/>
      <c r="Q9" s="644"/>
      <c r="R9" s="645">
        <v>1494</v>
      </c>
      <c r="S9" s="646"/>
      <c r="T9" s="646"/>
      <c r="U9" s="646"/>
      <c r="V9" s="646"/>
      <c r="W9" s="646"/>
      <c r="X9" s="646"/>
      <c r="Y9" s="647"/>
      <c r="Z9" s="648">
        <v>0</v>
      </c>
      <c r="AA9" s="648"/>
      <c r="AB9" s="648"/>
      <c r="AC9" s="648"/>
      <c r="AD9" s="649">
        <v>1494</v>
      </c>
      <c r="AE9" s="649"/>
      <c r="AF9" s="649"/>
      <c r="AG9" s="649"/>
      <c r="AH9" s="649"/>
      <c r="AI9" s="649"/>
      <c r="AJ9" s="649"/>
      <c r="AK9" s="649"/>
      <c r="AL9" s="650">
        <v>0.1</v>
      </c>
      <c r="AM9" s="651"/>
      <c r="AN9" s="651"/>
      <c r="AO9" s="652"/>
      <c r="AP9" s="642" t="s">
        <v>238</v>
      </c>
      <c r="AQ9" s="643"/>
      <c r="AR9" s="643"/>
      <c r="AS9" s="643"/>
      <c r="AT9" s="643"/>
      <c r="AU9" s="643"/>
      <c r="AV9" s="643"/>
      <c r="AW9" s="643"/>
      <c r="AX9" s="643"/>
      <c r="AY9" s="643"/>
      <c r="AZ9" s="643"/>
      <c r="BA9" s="643"/>
      <c r="BB9" s="643"/>
      <c r="BC9" s="643"/>
      <c r="BD9" s="643"/>
      <c r="BE9" s="643"/>
      <c r="BF9" s="644"/>
      <c r="BG9" s="645">
        <v>238819</v>
      </c>
      <c r="BH9" s="646"/>
      <c r="BI9" s="646"/>
      <c r="BJ9" s="646"/>
      <c r="BK9" s="646"/>
      <c r="BL9" s="646"/>
      <c r="BM9" s="646"/>
      <c r="BN9" s="647"/>
      <c r="BO9" s="648">
        <v>27.7</v>
      </c>
      <c r="BP9" s="648"/>
      <c r="BQ9" s="648"/>
      <c r="BR9" s="648"/>
      <c r="BS9" s="654" t="s">
        <v>224</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567630</v>
      </c>
      <c r="CS9" s="646"/>
      <c r="CT9" s="646"/>
      <c r="CU9" s="646"/>
      <c r="CV9" s="646"/>
      <c r="CW9" s="646"/>
      <c r="CX9" s="646"/>
      <c r="CY9" s="647"/>
      <c r="CZ9" s="648">
        <v>10.199999999999999</v>
      </c>
      <c r="DA9" s="648"/>
      <c r="DB9" s="648"/>
      <c r="DC9" s="648"/>
      <c r="DD9" s="654">
        <v>3111</v>
      </c>
      <c r="DE9" s="646"/>
      <c r="DF9" s="646"/>
      <c r="DG9" s="646"/>
      <c r="DH9" s="646"/>
      <c r="DI9" s="646"/>
      <c r="DJ9" s="646"/>
      <c r="DK9" s="646"/>
      <c r="DL9" s="646"/>
      <c r="DM9" s="646"/>
      <c r="DN9" s="646"/>
      <c r="DO9" s="646"/>
      <c r="DP9" s="647"/>
      <c r="DQ9" s="654">
        <v>529337</v>
      </c>
      <c r="DR9" s="646"/>
      <c r="DS9" s="646"/>
      <c r="DT9" s="646"/>
      <c r="DU9" s="646"/>
      <c r="DV9" s="646"/>
      <c r="DW9" s="646"/>
      <c r="DX9" s="646"/>
      <c r="DY9" s="646"/>
      <c r="DZ9" s="646"/>
      <c r="EA9" s="646"/>
      <c r="EB9" s="646"/>
      <c r="EC9" s="655"/>
    </row>
    <row r="10" spans="2:143" ht="11.25" customHeight="1" x14ac:dyDescent="0.15">
      <c r="B10" s="642" t="s">
        <v>240</v>
      </c>
      <c r="C10" s="643"/>
      <c r="D10" s="643"/>
      <c r="E10" s="643"/>
      <c r="F10" s="643"/>
      <c r="G10" s="643"/>
      <c r="H10" s="643"/>
      <c r="I10" s="643"/>
      <c r="J10" s="643"/>
      <c r="K10" s="643"/>
      <c r="L10" s="643"/>
      <c r="M10" s="643"/>
      <c r="N10" s="643"/>
      <c r="O10" s="643"/>
      <c r="P10" s="643"/>
      <c r="Q10" s="644"/>
      <c r="R10" s="645" t="s">
        <v>224</v>
      </c>
      <c r="S10" s="646"/>
      <c r="T10" s="646"/>
      <c r="U10" s="646"/>
      <c r="V10" s="646"/>
      <c r="W10" s="646"/>
      <c r="X10" s="646"/>
      <c r="Y10" s="647"/>
      <c r="Z10" s="648" t="s">
        <v>224</v>
      </c>
      <c r="AA10" s="648"/>
      <c r="AB10" s="648"/>
      <c r="AC10" s="648"/>
      <c r="AD10" s="649" t="s">
        <v>224</v>
      </c>
      <c r="AE10" s="649"/>
      <c r="AF10" s="649"/>
      <c r="AG10" s="649"/>
      <c r="AH10" s="649"/>
      <c r="AI10" s="649"/>
      <c r="AJ10" s="649"/>
      <c r="AK10" s="649"/>
      <c r="AL10" s="650" t="s">
        <v>224</v>
      </c>
      <c r="AM10" s="651"/>
      <c r="AN10" s="651"/>
      <c r="AO10" s="652"/>
      <c r="AP10" s="642" t="s">
        <v>241</v>
      </c>
      <c r="AQ10" s="643"/>
      <c r="AR10" s="643"/>
      <c r="AS10" s="643"/>
      <c r="AT10" s="643"/>
      <c r="AU10" s="643"/>
      <c r="AV10" s="643"/>
      <c r="AW10" s="643"/>
      <c r="AX10" s="643"/>
      <c r="AY10" s="643"/>
      <c r="AZ10" s="643"/>
      <c r="BA10" s="643"/>
      <c r="BB10" s="643"/>
      <c r="BC10" s="643"/>
      <c r="BD10" s="643"/>
      <c r="BE10" s="643"/>
      <c r="BF10" s="644"/>
      <c r="BG10" s="645">
        <v>25795</v>
      </c>
      <c r="BH10" s="646"/>
      <c r="BI10" s="646"/>
      <c r="BJ10" s="646"/>
      <c r="BK10" s="646"/>
      <c r="BL10" s="646"/>
      <c r="BM10" s="646"/>
      <c r="BN10" s="647"/>
      <c r="BO10" s="648">
        <v>3</v>
      </c>
      <c r="BP10" s="648"/>
      <c r="BQ10" s="648"/>
      <c r="BR10" s="648"/>
      <c r="BS10" s="654" t="s">
        <v>224</v>
      </c>
      <c r="BT10" s="646"/>
      <c r="BU10" s="646"/>
      <c r="BV10" s="646"/>
      <c r="BW10" s="646"/>
      <c r="BX10" s="646"/>
      <c r="BY10" s="646"/>
      <c r="BZ10" s="646"/>
      <c r="CA10" s="646"/>
      <c r="CB10" s="655"/>
      <c r="CD10" s="660" t="s">
        <v>242</v>
      </c>
      <c r="CE10" s="661"/>
      <c r="CF10" s="661"/>
      <c r="CG10" s="661"/>
      <c r="CH10" s="661"/>
      <c r="CI10" s="661"/>
      <c r="CJ10" s="661"/>
      <c r="CK10" s="661"/>
      <c r="CL10" s="661"/>
      <c r="CM10" s="661"/>
      <c r="CN10" s="661"/>
      <c r="CO10" s="661"/>
      <c r="CP10" s="661"/>
      <c r="CQ10" s="662"/>
      <c r="CR10" s="645">
        <v>5770</v>
      </c>
      <c r="CS10" s="646"/>
      <c r="CT10" s="646"/>
      <c r="CU10" s="646"/>
      <c r="CV10" s="646"/>
      <c r="CW10" s="646"/>
      <c r="CX10" s="646"/>
      <c r="CY10" s="647"/>
      <c r="CZ10" s="648">
        <v>0.1</v>
      </c>
      <c r="DA10" s="648"/>
      <c r="DB10" s="648"/>
      <c r="DC10" s="648"/>
      <c r="DD10" s="654" t="s">
        <v>224</v>
      </c>
      <c r="DE10" s="646"/>
      <c r="DF10" s="646"/>
      <c r="DG10" s="646"/>
      <c r="DH10" s="646"/>
      <c r="DI10" s="646"/>
      <c r="DJ10" s="646"/>
      <c r="DK10" s="646"/>
      <c r="DL10" s="646"/>
      <c r="DM10" s="646"/>
      <c r="DN10" s="646"/>
      <c r="DO10" s="646"/>
      <c r="DP10" s="647"/>
      <c r="DQ10" s="654">
        <v>5770</v>
      </c>
      <c r="DR10" s="646"/>
      <c r="DS10" s="646"/>
      <c r="DT10" s="646"/>
      <c r="DU10" s="646"/>
      <c r="DV10" s="646"/>
      <c r="DW10" s="646"/>
      <c r="DX10" s="646"/>
      <c r="DY10" s="646"/>
      <c r="DZ10" s="646"/>
      <c r="EA10" s="646"/>
      <c r="EB10" s="646"/>
      <c r="EC10" s="655"/>
    </row>
    <row r="11" spans="2:143" ht="11.25" customHeight="1" x14ac:dyDescent="0.15">
      <c r="B11" s="642" t="s">
        <v>243</v>
      </c>
      <c r="C11" s="643"/>
      <c r="D11" s="643"/>
      <c r="E11" s="643"/>
      <c r="F11" s="643"/>
      <c r="G11" s="643"/>
      <c r="H11" s="643"/>
      <c r="I11" s="643"/>
      <c r="J11" s="643"/>
      <c r="K11" s="643"/>
      <c r="L11" s="643"/>
      <c r="M11" s="643"/>
      <c r="N11" s="643"/>
      <c r="O11" s="643"/>
      <c r="P11" s="643"/>
      <c r="Q11" s="644"/>
      <c r="R11" s="645">
        <v>133333</v>
      </c>
      <c r="S11" s="646"/>
      <c r="T11" s="646"/>
      <c r="U11" s="646"/>
      <c r="V11" s="646"/>
      <c r="W11" s="646"/>
      <c r="X11" s="646"/>
      <c r="Y11" s="647"/>
      <c r="Z11" s="650">
        <v>2.4</v>
      </c>
      <c r="AA11" s="651"/>
      <c r="AB11" s="651"/>
      <c r="AC11" s="663"/>
      <c r="AD11" s="654">
        <v>133333</v>
      </c>
      <c r="AE11" s="646"/>
      <c r="AF11" s="646"/>
      <c r="AG11" s="646"/>
      <c r="AH11" s="646"/>
      <c r="AI11" s="646"/>
      <c r="AJ11" s="646"/>
      <c r="AK11" s="647"/>
      <c r="AL11" s="650">
        <v>5</v>
      </c>
      <c r="AM11" s="651"/>
      <c r="AN11" s="651"/>
      <c r="AO11" s="652"/>
      <c r="AP11" s="642" t="s">
        <v>244</v>
      </c>
      <c r="AQ11" s="643"/>
      <c r="AR11" s="643"/>
      <c r="AS11" s="643"/>
      <c r="AT11" s="643"/>
      <c r="AU11" s="643"/>
      <c r="AV11" s="643"/>
      <c r="AW11" s="643"/>
      <c r="AX11" s="643"/>
      <c r="AY11" s="643"/>
      <c r="AZ11" s="643"/>
      <c r="BA11" s="643"/>
      <c r="BB11" s="643"/>
      <c r="BC11" s="643"/>
      <c r="BD11" s="643"/>
      <c r="BE11" s="643"/>
      <c r="BF11" s="644"/>
      <c r="BG11" s="645">
        <v>44478</v>
      </c>
      <c r="BH11" s="646"/>
      <c r="BI11" s="646"/>
      <c r="BJ11" s="646"/>
      <c r="BK11" s="646"/>
      <c r="BL11" s="646"/>
      <c r="BM11" s="646"/>
      <c r="BN11" s="647"/>
      <c r="BO11" s="648">
        <v>5.2</v>
      </c>
      <c r="BP11" s="648"/>
      <c r="BQ11" s="648"/>
      <c r="BR11" s="648"/>
      <c r="BS11" s="654" t="s">
        <v>224</v>
      </c>
      <c r="BT11" s="646"/>
      <c r="BU11" s="646"/>
      <c r="BV11" s="646"/>
      <c r="BW11" s="646"/>
      <c r="BX11" s="646"/>
      <c r="BY11" s="646"/>
      <c r="BZ11" s="646"/>
      <c r="CA11" s="646"/>
      <c r="CB11" s="655"/>
      <c r="CD11" s="660" t="s">
        <v>245</v>
      </c>
      <c r="CE11" s="661"/>
      <c r="CF11" s="661"/>
      <c r="CG11" s="661"/>
      <c r="CH11" s="661"/>
      <c r="CI11" s="661"/>
      <c r="CJ11" s="661"/>
      <c r="CK11" s="661"/>
      <c r="CL11" s="661"/>
      <c r="CM11" s="661"/>
      <c r="CN11" s="661"/>
      <c r="CO11" s="661"/>
      <c r="CP11" s="661"/>
      <c r="CQ11" s="662"/>
      <c r="CR11" s="645">
        <v>139697</v>
      </c>
      <c r="CS11" s="646"/>
      <c r="CT11" s="646"/>
      <c r="CU11" s="646"/>
      <c r="CV11" s="646"/>
      <c r="CW11" s="646"/>
      <c r="CX11" s="646"/>
      <c r="CY11" s="647"/>
      <c r="CZ11" s="648">
        <v>2.5</v>
      </c>
      <c r="DA11" s="648"/>
      <c r="DB11" s="648"/>
      <c r="DC11" s="648"/>
      <c r="DD11" s="654">
        <v>43530</v>
      </c>
      <c r="DE11" s="646"/>
      <c r="DF11" s="646"/>
      <c r="DG11" s="646"/>
      <c r="DH11" s="646"/>
      <c r="DI11" s="646"/>
      <c r="DJ11" s="646"/>
      <c r="DK11" s="646"/>
      <c r="DL11" s="646"/>
      <c r="DM11" s="646"/>
      <c r="DN11" s="646"/>
      <c r="DO11" s="646"/>
      <c r="DP11" s="647"/>
      <c r="DQ11" s="654">
        <v>67476</v>
      </c>
      <c r="DR11" s="646"/>
      <c r="DS11" s="646"/>
      <c r="DT11" s="646"/>
      <c r="DU11" s="646"/>
      <c r="DV11" s="646"/>
      <c r="DW11" s="646"/>
      <c r="DX11" s="646"/>
      <c r="DY11" s="646"/>
      <c r="DZ11" s="646"/>
      <c r="EA11" s="646"/>
      <c r="EB11" s="646"/>
      <c r="EC11" s="655"/>
    </row>
    <row r="12" spans="2:143" ht="11.25" customHeight="1" x14ac:dyDescent="0.15">
      <c r="B12" s="642" t="s">
        <v>246</v>
      </c>
      <c r="C12" s="643"/>
      <c r="D12" s="643"/>
      <c r="E12" s="643"/>
      <c r="F12" s="643"/>
      <c r="G12" s="643"/>
      <c r="H12" s="643"/>
      <c r="I12" s="643"/>
      <c r="J12" s="643"/>
      <c r="K12" s="643"/>
      <c r="L12" s="643"/>
      <c r="M12" s="643"/>
      <c r="N12" s="643"/>
      <c r="O12" s="643"/>
      <c r="P12" s="643"/>
      <c r="Q12" s="644"/>
      <c r="R12" s="645">
        <v>5229</v>
      </c>
      <c r="S12" s="646"/>
      <c r="T12" s="646"/>
      <c r="U12" s="646"/>
      <c r="V12" s="646"/>
      <c r="W12" s="646"/>
      <c r="X12" s="646"/>
      <c r="Y12" s="647"/>
      <c r="Z12" s="648">
        <v>0.1</v>
      </c>
      <c r="AA12" s="648"/>
      <c r="AB12" s="648"/>
      <c r="AC12" s="648"/>
      <c r="AD12" s="649">
        <v>5229</v>
      </c>
      <c r="AE12" s="649"/>
      <c r="AF12" s="649"/>
      <c r="AG12" s="649"/>
      <c r="AH12" s="649"/>
      <c r="AI12" s="649"/>
      <c r="AJ12" s="649"/>
      <c r="AK12" s="649"/>
      <c r="AL12" s="650">
        <v>0.2</v>
      </c>
      <c r="AM12" s="651"/>
      <c r="AN12" s="651"/>
      <c r="AO12" s="652"/>
      <c r="AP12" s="642" t="s">
        <v>247</v>
      </c>
      <c r="AQ12" s="643"/>
      <c r="AR12" s="643"/>
      <c r="AS12" s="643"/>
      <c r="AT12" s="643"/>
      <c r="AU12" s="643"/>
      <c r="AV12" s="643"/>
      <c r="AW12" s="643"/>
      <c r="AX12" s="643"/>
      <c r="AY12" s="643"/>
      <c r="AZ12" s="643"/>
      <c r="BA12" s="643"/>
      <c r="BB12" s="643"/>
      <c r="BC12" s="643"/>
      <c r="BD12" s="643"/>
      <c r="BE12" s="643"/>
      <c r="BF12" s="644"/>
      <c r="BG12" s="645">
        <v>473390</v>
      </c>
      <c r="BH12" s="646"/>
      <c r="BI12" s="646"/>
      <c r="BJ12" s="646"/>
      <c r="BK12" s="646"/>
      <c r="BL12" s="646"/>
      <c r="BM12" s="646"/>
      <c r="BN12" s="647"/>
      <c r="BO12" s="648">
        <v>54.8</v>
      </c>
      <c r="BP12" s="648"/>
      <c r="BQ12" s="648"/>
      <c r="BR12" s="648"/>
      <c r="BS12" s="654" t="s">
        <v>224</v>
      </c>
      <c r="BT12" s="646"/>
      <c r="BU12" s="646"/>
      <c r="BV12" s="646"/>
      <c r="BW12" s="646"/>
      <c r="BX12" s="646"/>
      <c r="BY12" s="646"/>
      <c r="BZ12" s="646"/>
      <c r="CA12" s="646"/>
      <c r="CB12" s="655"/>
      <c r="CD12" s="660" t="s">
        <v>248</v>
      </c>
      <c r="CE12" s="661"/>
      <c r="CF12" s="661"/>
      <c r="CG12" s="661"/>
      <c r="CH12" s="661"/>
      <c r="CI12" s="661"/>
      <c r="CJ12" s="661"/>
      <c r="CK12" s="661"/>
      <c r="CL12" s="661"/>
      <c r="CM12" s="661"/>
      <c r="CN12" s="661"/>
      <c r="CO12" s="661"/>
      <c r="CP12" s="661"/>
      <c r="CQ12" s="662"/>
      <c r="CR12" s="645">
        <v>23947</v>
      </c>
      <c r="CS12" s="646"/>
      <c r="CT12" s="646"/>
      <c r="CU12" s="646"/>
      <c r="CV12" s="646"/>
      <c r="CW12" s="646"/>
      <c r="CX12" s="646"/>
      <c r="CY12" s="647"/>
      <c r="CZ12" s="648">
        <v>0.4</v>
      </c>
      <c r="DA12" s="648"/>
      <c r="DB12" s="648"/>
      <c r="DC12" s="648"/>
      <c r="DD12" s="654" t="s">
        <v>224</v>
      </c>
      <c r="DE12" s="646"/>
      <c r="DF12" s="646"/>
      <c r="DG12" s="646"/>
      <c r="DH12" s="646"/>
      <c r="DI12" s="646"/>
      <c r="DJ12" s="646"/>
      <c r="DK12" s="646"/>
      <c r="DL12" s="646"/>
      <c r="DM12" s="646"/>
      <c r="DN12" s="646"/>
      <c r="DO12" s="646"/>
      <c r="DP12" s="647"/>
      <c r="DQ12" s="654">
        <v>5840</v>
      </c>
      <c r="DR12" s="646"/>
      <c r="DS12" s="646"/>
      <c r="DT12" s="646"/>
      <c r="DU12" s="646"/>
      <c r="DV12" s="646"/>
      <c r="DW12" s="646"/>
      <c r="DX12" s="646"/>
      <c r="DY12" s="646"/>
      <c r="DZ12" s="646"/>
      <c r="EA12" s="646"/>
      <c r="EB12" s="646"/>
      <c r="EC12" s="655"/>
    </row>
    <row r="13" spans="2:143" ht="11.25" customHeight="1" x14ac:dyDescent="0.15">
      <c r="B13" s="642" t="s">
        <v>249</v>
      </c>
      <c r="C13" s="643"/>
      <c r="D13" s="643"/>
      <c r="E13" s="643"/>
      <c r="F13" s="643"/>
      <c r="G13" s="643"/>
      <c r="H13" s="643"/>
      <c r="I13" s="643"/>
      <c r="J13" s="643"/>
      <c r="K13" s="643"/>
      <c r="L13" s="643"/>
      <c r="M13" s="643"/>
      <c r="N13" s="643"/>
      <c r="O13" s="643"/>
      <c r="P13" s="643"/>
      <c r="Q13" s="644"/>
      <c r="R13" s="645" t="s">
        <v>224</v>
      </c>
      <c r="S13" s="646"/>
      <c r="T13" s="646"/>
      <c r="U13" s="646"/>
      <c r="V13" s="646"/>
      <c r="W13" s="646"/>
      <c r="X13" s="646"/>
      <c r="Y13" s="647"/>
      <c r="Z13" s="648" t="s">
        <v>224</v>
      </c>
      <c r="AA13" s="648"/>
      <c r="AB13" s="648"/>
      <c r="AC13" s="648"/>
      <c r="AD13" s="649" t="s">
        <v>224</v>
      </c>
      <c r="AE13" s="649"/>
      <c r="AF13" s="649"/>
      <c r="AG13" s="649"/>
      <c r="AH13" s="649"/>
      <c r="AI13" s="649"/>
      <c r="AJ13" s="649"/>
      <c r="AK13" s="649"/>
      <c r="AL13" s="650" t="s">
        <v>224</v>
      </c>
      <c r="AM13" s="651"/>
      <c r="AN13" s="651"/>
      <c r="AO13" s="652"/>
      <c r="AP13" s="642" t="s">
        <v>250</v>
      </c>
      <c r="AQ13" s="643"/>
      <c r="AR13" s="643"/>
      <c r="AS13" s="643"/>
      <c r="AT13" s="643"/>
      <c r="AU13" s="643"/>
      <c r="AV13" s="643"/>
      <c r="AW13" s="643"/>
      <c r="AX13" s="643"/>
      <c r="AY13" s="643"/>
      <c r="AZ13" s="643"/>
      <c r="BA13" s="643"/>
      <c r="BB13" s="643"/>
      <c r="BC13" s="643"/>
      <c r="BD13" s="643"/>
      <c r="BE13" s="643"/>
      <c r="BF13" s="644"/>
      <c r="BG13" s="645">
        <v>468033</v>
      </c>
      <c r="BH13" s="646"/>
      <c r="BI13" s="646"/>
      <c r="BJ13" s="646"/>
      <c r="BK13" s="646"/>
      <c r="BL13" s="646"/>
      <c r="BM13" s="646"/>
      <c r="BN13" s="647"/>
      <c r="BO13" s="648">
        <v>54.2</v>
      </c>
      <c r="BP13" s="648"/>
      <c r="BQ13" s="648"/>
      <c r="BR13" s="648"/>
      <c r="BS13" s="654" t="s">
        <v>224</v>
      </c>
      <c r="BT13" s="646"/>
      <c r="BU13" s="646"/>
      <c r="BV13" s="646"/>
      <c r="BW13" s="646"/>
      <c r="BX13" s="646"/>
      <c r="BY13" s="646"/>
      <c r="BZ13" s="646"/>
      <c r="CA13" s="646"/>
      <c r="CB13" s="655"/>
      <c r="CD13" s="660" t="s">
        <v>251</v>
      </c>
      <c r="CE13" s="661"/>
      <c r="CF13" s="661"/>
      <c r="CG13" s="661"/>
      <c r="CH13" s="661"/>
      <c r="CI13" s="661"/>
      <c r="CJ13" s="661"/>
      <c r="CK13" s="661"/>
      <c r="CL13" s="661"/>
      <c r="CM13" s="661"/>
      <c r="CN13" s="661"/>
      <c r="CO13" s="661"/>
      <c r="CP13" s="661"/>
      <c r="CQ13" s="662"/>
      <c r="CR13" s="645">
        <v>393263</v>
      </c>
      <c r="CS13" s="646"/>
      <c r="CT13" s="646"/>
      <c r="CU13" s="646"/>
      <c r="CV13" s="646"/>
      <c r="CW13" s="646"/>
      <c r="CX13" s="646"/>
      <c r="CY13" s="647"/>
      <c r="CZ13" s="648">
        <v>7.1</v>
      </c>
      <c r="DA13" s="648"/>
      <c r="DB13" s="648"/>
      <c r="DC13" s="648"/>
      <c r="DD13" s="654">
        <v>148938</v>
      </c>
      <c r="DE13" s="646"/>
      <c r="DF13" s="646"/>
      <c r="DG13" s="646"/>
      <c r="DH13" s="646"/>
      <c r="DI13" s="646"/>
      <c r="DJ13" s="646"/>
      <c r="DK13" s="646"/>
      <c r="DL13" s="646"/>
      <c r="DM13" s="646"/>
      <c r="DN13" s="646"/>
      <c r="DO13" s="646"/>
      <c r="DP13" s="647"/>
      <c r="DQ13" s="654">
        <v>196008</v>
      </c>
      <c r="DR13" s="646"/>
      <c r="DS13" s="646"/>
      <c r="DT13" s="646"/>
      <c r="DU13" s="646"/>
      <c r="DV13" s="646"/>
      <c r="DW13" s="646"/>
      <c r="DX13" s="646"/>
      <c r="DY13" s="646"/>
      <c r="DZ13" s="646"/>
      <c r="EA13" s="646"/>
      <c r="EB13" s="646"/>
      <c r="EC13" s="655"/>
    </row>
    <row r="14" spans="2:143" ht="11.25" customHeight="1" x14ac:dyDescent="0.15">
      <c r="B14" s="642" t="s">
        <v>252</v>
      </c>
      <c r="C14" s="643"/>
      <c r="D14" s="643"/>
      <c r="E14" s="643"/>
      <c r="F14" s="643"/>
      <c r="G14" s="643"/>
      <c r="H14" s="643"/>
      <c r="I14" s="643"/>
      <c r="J14" s="643"/>
      <c r="K14" s="643"/>
      <c r="L14" s="643"/>
      <c r="M14" s="643"/>
      <c r="N14" s="643"/>
      <c r="O14" s="643"/>
      <c r="P14" s="643"/>
      <c r="Q14" s="644"/>
      <c r="R14" s="645">
        <v>7978</v>
      </c>
      <c r="S14" s="646"/>
      <c r="T14" s="646"/>
      <c r="U14" s="646"/>
      <c r="V14" s="646"/>
      <c r="W14" s="646"/>
      <c r="X14" s="646"/>
      <c r="Y14" s="647"/>
      <c r="Z14" s="648">
        <v>0.1</v>
      </c>
      <c r="AA14" s="648"/>
      <c r="AB14" s="648"/>
      <c r="AC14" s="648"/>
      <c r="AD14" s="649">
        <v>7978</v>
      </c>
      <c r="AE14" s="649"/>
      <c r="AF14" s="649"/>
      <c r="AG14" s="649"/>
      <c r="AH14" s="649"/>
      <c r="AI14" s="649"/>
      <c r="AJ14" s="649"/>
      <c r="AK14" s="649"/>
      <c r="AL14" s="650">
        <v>0.3</v>
      </c>
      <c r="AM14" s="651"/>
      <c r="AN14" s="651"/>
      <c r="AO14" s="652"/>
      <c r="AP14" s="642" t="s">
        <v>253</v>
      </c>
      <c r="AQ14" s="643"/>
      <c r="AR14" s="643"/>
      <c r="AS14" s="643"/>
      <c r="AT14" s="643"/>
      <c r="AU14" s="643"/>
      <c r="AV14" s="643"/>
      <c r="AW14" s="643"/>
      <c r="AX14" s="643"/>
      <c r="AY14" s="643"/>
      <c r="AZ14" s="643"/>
      <c r="BA14" s="643"/>
      <c r="BB14" s="643"/>
      <c r="BC14" s="643"/>
      <c r="BD14" s="643"/>
      <c r="BE14" s="643"/>
      <c r="BF14" s="644"/>
      <c r="BG14" s="645">
        <v>23606</v>
      </c>
      <c r="BH14" s="646"/>
      <c r="BI14" s="646"/>
      <c r="BJ14" s="646"/>
      <c r="BK14" s="646"/>
      <c r="BL14" s="646"/>
      <c r="BM14" s="646"/>
      <c r="BN14" s="647"/>
      <c r="BO14" s="648">
        <v>2.7</v>
      </c>
      <c r="BP14" s="648"/>
      <c r="BQ14" s="648"/>
      <c r="BR14" s="648"/>
      <c r="BS14" s="654" t="s">
        <v>224</v>
      </c>
      <c r="BT14" s="646"/>
      <c r="BU14" s="646"/>
      <c r="BV14" s="646"/>
      <c r="BW14" s="646"/>
      <c r="BX14" s="646"/>
      <c r="BY14" s="646"/>
      <c r="BZ14" s="646"/>
      <c r="CA14" s="646"/>
      <c r="CB14" s="655"/>
      <c r="CD14" s="660" t="s">
        <v>254</v>
      </c>
      <c r="CE14" s="661"/>
      <c r="CF14" s="661"/>
      <c r="CG14" s="661"/>
      <c r="CH14" s="661"/>
      <c r="CI14" s="661"/>
      <c r="CJ14" s="661"/>
      <c r="CK14" s="661"/>
      <c r="CL14" s="661"/>
      <c r="CM14" s="661"/>
      <c r="CN14" s="661"/>
      <c r="CO14" s="661"/>
      <c r="CP14" s="661"/>
      <c r="CQ14" s="662"/>
      <c r="CR14" s="645">
        <v>291619</v>
      </c>
      <c r="CS14" s="646"/>
      <c r="CT14" s="646"/>
      <c r="CU14" s="646"/>
      <c r="CV14" s="646"/>
      <c r="CW14" s="646"/>
      <c r="CX14" s="646"/>
      <c r="CY14" s="647"/>
      <c r="CZ14" s="648">
        <v>5.3</v>
      </c>
      <c r="DA14" s="648"/>
      <c r="DB14" s="648"/>
      <c r="DC14" s="648"/>
      <c r="DD14" s="654">
        <v>116107</v>
      </c>
      <c r="DE14" s="646"/>
      <c r="DF14" s="646"/>
      <c r="DG14" s="646"/>
      <c r="DH14" s="646"/>
      <c r="DI14" s="646"/>
      <c r="DJ14" s="646"/>
      <c r="DK14" s="646"/>
      <c r="DL14" s="646"/>
      <c r="DM14" s="646"/>
      <c r="DN14" s="646"/>
      <c r="DO14" s="646"/>
      <c r="DP14" s="647"/>
      <c r="DQ14" s="654">
        <v>166445</v>
      </c>
      <c r="DR14" s="646"/>
      <c r="DS14" s="646"/>
      <c r="DT14" s="646"/>
      <c r="DU14" s="646"/>
      <c r="DV14" s="646"/>
      <c r="DW14" s="646"/>
      <c r="DX14" s="646"/>
      <c r="DY14" s="646"/>
      <c r="DZ14" s="646"/>
      <c r="EA14" s="646"/>
      <c r="EB14" s="646"/>
      <c r="EC14" s="655"/>
    </row>
    <row r="15" spans="2:143" ht="11.25" customHeight="1" x14ac:dyDescent="0.15">
      <c r="B15" s="642" t="s">
        <v>255</v>
      </c>
      <c r="C15" s="643"/>
      <c r="D15" s="643"/>
      <c r="E15" s="643"/>
      <c r="F15" s="643"/>
      <c r="G15" s="643"/>
      <c r="H15" s="643"/>
      <c r="I15" s="643"/>
      <c r="J15" s="643"/>
      <c r="K15" s="643"/>
      <c r="L15" s="643"/>
      <c r="M15" s="643"/>
      <c r="N15" s="643"/>
      <c r="O15" s="643"/>
      <c r="P15" s="643"/>
      <c r="Q15" s="644"/>
      <c r="R15" s="645" t="s">
        <v>224</v>
      </c>
      <c r="S15" s="646"/>
      <c r="T15" s="646"/>
      <c r="U15" s="646"/>
      <c r="V15" s="646"/>
      <c r="W15" s="646"/>
      <c r="X15" s="646"/>
      <c r="Y15" s="647"/>
      <c r="Z15" s="648" t="s">
        <v>224</v>
      </c>
      <c r="AA15" s="648"/>
      <c r="AB15" s="648"/>
      <c r="AC15" s="648"/>
      <c r="AD15" s="649" t="s">
        <v>224</v>
      </c>
      <c r="AE15" s="649"/>
      <c r="AF15" s="649"/>
      <c r="AG15" s="649"/>
      <c r="AH15" s="649"/>
      <c r="AI15" s="649"/>
      <c r="AJ15" s="649"/>
      <c r="AK15" s="649"/>
      <c r="AL15" s="650" t="s">
        <v>224</v>
      </c>
      <c r="AM15" s="651"/>
      <c r="AN15" s="651"/>
      <c r="AO15" s="652"/>
      <c r="AP15" s="642" t="s">
        <v>256</v>
      </c>
      <c r="AQ15" s="643"/>
      <c r="AR15" s="643"/>
      <c r="AS15" s="643"/>
      <c r="AT15" s="643"/>
      <c r="AU15" s="643"/>
      <c r="AV15" s="643"/>
      <c r="AW15" s="643"/>
      <c r="AX15" s="643"/>
      <c r="AY15" s="643"/>
      <c r="AZ15" s="643"/>
      <c r="BA15" s="643"/>
      <c r="BB15" s="643"/>
      <c r="BC15" s="643"/>
      <c r="BD15" s="643"/>
      <c r="BE15" s="643"/>
      <c r="BF15" s="644"/>
      <c r="BG15" s="645">
        <v>45090</v>
      </c>
      <c r="BH15" s="646"/>
      <c r="BI15" s="646"/>
      <c r="BJ15" s="646"/>
      <c r="BK15" s="646"/>
      <c r="BL15" s="646"/>
      <c r="BM15" s="646"/>
      <c r="BN15" s="647"/>
      <c r="BO15" s="648">
        <v>5.2</v>
      </c>
      <c r="BP15" s="648"/>
      <c r="BQ15" s="648"/>
      <c r="BR15" s="648"/>
      <c r="BS15" s="654" t="s">
        <v>224</v>
      </c>
      <c r="BT15" s="646"/>
      <c r="BU15" s="646"/>
      <c r="BV15" s="646"/>
      <c r="BW15" s="646"/>
      <c r="BX15" s="646"/>
      <c r="BY15" s="646"/>
      <c r="BZ15" s="646"/>
      <c r="CA15" s="646"/>
      <c r="CB15" s="655"/>
      <c r="CD15" s="660" t="s">
        <v>257</v>
      </c>
      <c r="CE15" s="661"/>
      <c r="CF15" s="661"/>
      <c r="CG15" s="661"/>
      <c r="CH15" s="661"/>
      <c r="CI15" s="661"/>
      <c r="CJ15" s="661"/>
      <c r="CK15" s="661"/>
      <c r="CL15" s="661"/>
      <c r="CM15" s="661"/>
      <c r="CN15" s="661"/>
      <c r="CO15" s="661"/>
      <c r="CP15" s="661"/>
      <c r="CQ15" s="662"/>
      <c r="CR15" s="645">
        <v>268161</v>
      </c>
      <c r="CS15" s="646"/>
      <c r="CT15" s="646"/>
      <c r="CU15" s="646"/>
      <c r="CV15" s="646"/>
      <c r="CW15" s="646"/>
      <c r="CX15" s="646"/>
      <c r="CY15" s="647"/>
      <c r="CZ15" s="648">
        <v>4.8</v>
      </c>
      <c r="DA15" s="648"/>
      <c r="DB15" s="648"/>
      <c r="DC15" s="648"/>
      <c r="DD15" s="654">
        <v>19159</v>
      </c>
      <c r="DE15" s="646"/>
      <c r="DF15" s="646"/>
      <c r="DG15" s="646"/>
      <c r="DH15" s="646"/>
      <c r="DI15" s="646"/>
      <c r="DJ15" s="646"/>
      <c r="DK15" s="646"/>
      <c r="DL15" s="646"/>
      <c r="DM15" s="646"/>
      <c r="DN15" s="646"/>
      <c r="DO15" s="646"/>
      <c r="DP15" s="647"/>
      <c r="DQ15" s="654">
        <v>228164</v>
      </c>
      <c r="DR15" s="646"/>
      <c r="DS15" s="646"/>
      <c r="DT15" s="646"/>
      <c r="DU15" s="646"/>
      <c r="DV15" s="646"/>
      <c r="DW15" s="646"/>
      <c r="DX15" s="646"/>
      <c r="DY15" s="646"/>
      <c r="DZ15" s="646"/>
      <c r="EA15" s="646"/>
      <c r="EB15" s="646"/>
      <c r="EC15" s="655"/>
    </row>
    <row r="16" spans="2:143" ht="11.25" customHeight="1" x14ac:dyDescent="0.15">
      <c r="B16" s="642" t="s">
        <v>258</v>
      </c>
      <c r="C16" s="643"/>
      <c r="D16" s="643"/>
      <c r="E16" s="643"/>
      <c r="F16" s="643"/>
      <c r="G16" s="643"/>
      <c r="H16" s="643"/>
      <c r="I16" s="643"/>
      <c r="J16" s="643"/>
      <c r="K16" s="643"/>
      <c r="L16" s="643"/>
      <c r="M16" s="643"/>
      <c r="N16" s="643"/>
      <c r="O16" s="643"/>
      <c r="P16" s="643"/>
      <c r="Q16" s="644"/>
      <c r="R16" s="645">
        <v>2447</v>
      </c>
      <c r="S16" s="646"/>
      <c r="T16" s="646"/>
      <c r="U16" s="646"/>
      <c r="V16" s="646"/>
      <c r="W16" s="646"/>
      <c r="X16" s="646"/>
      <c r="Y16" s="647"/>
      <c r="Z16" s="648">
        <v>0</v>
      </c>
      <c r="AA16" s="648"/>
      <c r="AB16" s="648"/>
      <c r="AC16" s="648"/>
      <c r="AD16" s="649">
        <v>2447</v>
      </c>
      <c r="AE16" s="649"/>
      <c r="AF16" s="649"/>
      <c r="AG16" s="649"/>
      <c r="AH16" s="649"/>
      <c r="AI16" s="649"/>
      <c r="AJ16" s="649"/>
      <c r="AK16" s="649"/>
      <c r="AL16" s="650">
        <v>0.1</v>
      </c>
      <c r="AM16" s="651"/>
      <c r="AN16" s="651"/>
      <c r="AO16" s="652"/>
      <c r="AP16" s="642" t="s">
        <v>259</v>
      </c>
      <c r="AQ16" s="643"/>
      <c r="AR16" s="643"/>
      <c r="AS16" s="643"/>
      <c r="AT16" s="643"/>
      <c r="AU16" s="643"/>
      <c r="AV16" s="643"/>
      <c r="AW16" s="643"/>
      <c r="AX16" s="643"/>
      <c r="AY16" s="643"/>
      <c r="AZ16" s="643"/>
      <c r="BA16" s="643"/>
      <c r="BB16" s="643"/>
      <c r="BC16" s="643"/>
      <c r="BD16" s="643"/>
      <c r="BE16" s="643"/>
      <c r="BF16" s="644"/>
      <c r="BG16" s="645" t="s">
        <v>224</v>
      </c>
      <c r="BH16" s="646"/>
      <c r="BI16" s="646"/>
      <c r="BJ16" s="646"/>
      <c r="BK16" s="646"/>
      <c r="BL16" s="646"/>
      <c r="BM16" s="646"/>
      <c r="BN16" s="647"/>
      <c r="BO16" s="648" t="s">
        <v>224</v>
      </c>
      <c r="BP16" s="648"/>
      <c r="BQ16" s="648"/>
      <c r="BR16" s="648"/>
      <c r="BS16" s="654" t="s">
        <v>224</v>
      </c>
      <c r="BT16" s="646"/>
      <c r="BU16" s="646"/>
      <c r="BV16" s="646"/>
      <c r="BW16" s="646"/>
      <c r="BX16" s="646"/>
      <c r="BY16" s="646"/>
      <c r="BZ16" s="646"/>
      <c r="CA16" s="646"/>
      <c r="CB16" s="655"/>
      <c r="CD16" s="660" t="s">
        <v>260</v>
      </c>
      <c r="CE16" s="661"/>
      <c r="CF16" s="661"/>
      <c r="CG16" s="661"/>
      <c r="CH16" s="661"/>
      <c r="CI16" s="661"/>
      <c r="CJ16" s="661"/>
      <c r="CK16" s="661"/>
      <c r="CL16" s="661"/>
      <c r="CM16" s="661"/>
      <c r="CN16" s="661"/>
      <c r="CO16" s="661"/>
      <c r="CP16" s="661"/>
      <c r="CQ16" s="662"/>
      <c r="CR16" s="645">
        <v>1329</v>
      </c>
      <c r="CS16" s="646"/>
      <c r="CT16" s="646"/>
      <c r="CU16" s="646"/>
      <c r="CV16" s="646"/>
      <c r="CW16" s="646"/>
      <c r="CX16" s="646"/>
      <c r="CY16" s="647"/>
      <c r="CZ16" s="648">
        <v>0</v>
      </c>
      <c r="DA16" s="648"/>
      <c r="DB16" s="648"/>
      <c r="DC16" s="648"/>
      <c r="DD16" s="654" t="s">
        <v>224</v>
      </c>
      <c r="DE16" s="646"/>
      <c r="DF16" s="646"/>
      <c r="DG16" s="646"/>
      <c r="DH16" s="646"/>
      <c r="DI16" s="646"/>
      <c r="DJ16" s="646"/>
      <c r="DK16" s="646"/>
      <c r="DL16" s="646"/>
      <c r="DM16" s="646"/>
      <c r="DN16" s="646"/>
      <c r="DO16" s="646"/>
      <c r="DP16" s="647"/>
      <c r="DQ16" s="654">
        <v>129</v>
      </c>
      <c r="DR16" s="646"/>
      <c r="DS16" s="646"/>
      <c r="DT16" s="646"/>
      <c r="DU16" s="646"/>
      <c r="DV16" s="646"/>
      <c r="DW16" s="646"/>
      <c r="DX16" s="646"/>
      <c r="DY16" s="646"/>
      <c r="DZ16" s="646"/>
      <c r="EA16" s="646"/>
      <c r="EB16" s="646"/>
      <c r="EC16" s="655"/>
    </row>
    <row r="17" spans="2:133" ht="11.25" customHeight="1" x14ac:dyDescent="0.15">
      <c r="B17" s="642" t="s">
        <v>261</v>
      </c>
      <c r="C17" s="643"/>
      <c r="D17" s="643"/>
      <c r="E17" s="643"/>
      <c r="F17" s="643"/>
      <c r="G17" s="643"/>
      <c r="H17" s="643"/>
      <c r="I17" s="643"/>
      <c r="J17" s="643"/>
      <c r="K17" s="643"/>
      <c r="L17" s="643"/>
      <c r="M17" s="643"/>
      <c r="N17" s="643"/>
      <c r="O17" s="643"/>
      <c r="P17" s="643"/>
      <c r="Q17" s="644"/>
      <c r="R17" s="645">
        <v>15970</v>
      </c>
      <c r="S17" s="646"/>
      <c r="T17" s="646"/>
      <c r="U17" s="646"/>
      <c r="V17" s="646"/>
      <c r="W17" s="646"/>
      <c r="X17" s="646"/>
      <c r="Y17" s="647"/>
      <c r="Z17" s="648">
        <v>0.3</v>
      </c>
      <c r="AA17" s="648"/>
      <c r="AB17" s="648"/>
      <c r="AC17" s="648"/>
      <c r="AD17" s="649">
        <v>15970</v>
      </c>
      <c r="AE17" s="649"/>
      <c r="AF17" s="649"/>
      <c r="AG17" s="649"/>
      <c r="AH17" s="649"/>
      <c r="AI17" s="649"/>
      <c r="AJ17" s="649"/>
      <c r="AK17" s="649"/>
      <c r="AL17" s="650">
        <v>0.6</v>
      </c>
      <c r="AM17" s="651"/>
      <c r="AN17" s="651"/>
      <c r="AO17" s="652"/>
      <c r="AP17" s="642" t="s">
        <v>262</v>
      </c>
      <c r="AQ17" s="643"/>
      <c r="AR17" s="643"/>
      <c r="AS17" s="643"/>
      <c r="AT17" s="643"/>
      <c r="AU17" s="643"/>
      <c r="AV17" s="643"/>
      <c r="AW17" s="643"/>
      <c r="AX17" s="643"/>
      <c r="AY17" s="643"/>
      <c r="AZ17" s="643"/>
      <c r="BA17" s="643"/>
      <c r="BB17" s="643"/>
      <c r="BC17" s="643"/>
      <c r="BD17" s="643"/>
      <c r="BE17" s="643"/>
      <c r="BF17" s="644"/>
      <c r="BG17" s="645" t="s">
        <v>224</v>
      </c>
      <c r="BH17" s="646"/>
      <c r="BI17" s="646"/>
      <c r="BJ17" s="646"/>
      <c r="BK17" s="646"/>
      <c r="BL17" s="646"/>
      <c r="BM17" s="646"/>
      <c r="BN17" s="647"/>
      <c r="BO17" s="648" t="s">
        <v>224</v>
      </c>
      <c r="BP17" s="648"/>
      <c r="BQ17" s="648"/>
      <c r="BR17" s="648"/>
      <c r="BS17" s="654" t="s">
        <v>224</v>
      </c>
      <c r="BT17" s="646"/>
      <c r="BU17" s="646"/>
      <c r="BV17" s="646"/>
      <c r="BW17" s="646"/>
      <c r="BX17" s="646"/>
      <c r="BY17" s="646"/>
      <c r="BZ17" s="646"/>
      <c r="CA17" s="646"/>
      <c r="CB17" s="655"/>
      <c r="CD17" s="660" t="s">
        <v>263</v>
      </c>
      <c r="CE17" s="661"/>
      <c r="CF17" s="661"/>
      <c r="CG17" s="661"/>
      <c r="CH17" s="661"/>
      <c r="CI17" s="661"/>
      <c r="CJ17" s="661"/>
      <c r="CK17" s="661"/>
      <c r="CL17" s="661"/>
      <c r="CM17" s="661"/>
      <c r="CN17" s="661"/>
      <c r="CO17" s="661"/>
      <c r="CP17" s="661"/>
      <c r="CQ17" s="662"/>
      <c r="CR17" s="645">
        <v>504475</v>
      </c>
      <c r="CS17" s="646"/>
      <c r="CT17" s="646"/>
      <c r="CU17" s="646"/>
      <c r="CV17" s="646"/>
      <c r="CW17" s="646"/>
      <c r="CX17" s="646"/>
      <c r="CY17" s="647"/>
      <c r="CZ17" s="648">
        <v>9.1</v>
      </c>
      <c r="DA17" s="648"/>
      <c r="DB17" s="648"/>
      <c r="DC17" s="648"/>
      <c r="DD17" s="654" t="s">
        <v>224</v>
      </c>
      <c r="DE17" s="646"/>
      <c r="DF17" s="646"/>
      <c r="DG17" s="646"/>
      <c r="DH17" s="646"/>
      <c r="DI17" s="646"/>
      <c r="DJ17" s="646"/>
      <c r="DK17" s="646"/>
      <c r="DL17" s="646"/>
      <c r="DM17" s="646"/>
      <c r="DN17" s="646"/>
      <c r="DO17" s="646"/>
      <c r="DP17" s="647"/>
      <c r="DQ17" s="654">
        <v>502695</v>
      </c>
      <c r="DR17" s="646"/>
      <c r="DS17" s="646"/>
      <c r="DT17" s="646"/>
      <c r="DU17" s="646"/>
      <c r="DV17" s="646"/>
      <c r="DW17" s="646"/>
      <c r="DX17" s="646"/>
      <c r="DY17" s="646"/>
      <c r="DZ17" s="646"/>
      <c r="EA17" s="646"/>
      <c r="EB17" s="646"/>
      <c r="EC17" s="655"/>
    </row>
    <row r="18" spans="2:133" ht="11.25" customHeight="1" x14ac:dyDescent="0.15">
      <c r="B18" s="642" t="s">
        <v>264</v>
      </c>
      <c r="C18" s="643"/>
      <c r="D18" s="643"/>
      <c r="E18" s="643"/>
      <c r="F18" s="643"/>
      <c r="G18" s="643"/>
      <c r="H18" s="643"/>
      <c r="I18" s="643"/>
      <c r="J18" s="643"/>
      <c r="K18" s="643"/>
      <c r="L18" s="643"/>
      <c r="M18" s="643"/>
      <c r="N18" s="643"/>
      <c r="O18" s="643"/>
      <c r="P18" s="643"/>
      <c r="Q18" s="644"/>
      <c r="R18" s="645">
        <v>3163</v>
      </c>
      <c r="S18" s="646"/>
      <c r="T18" s="646"/>
      <c r="U18" s="646"/>
      <c r="V18" s="646"/>
      <c r="W18" s="646"/>
      <c r="X18" s="646"/>
      <c r="Y18" s="647"/>
      <c r="Z18" s="648">
        <v>0.1</v>
      </c>
      <c r="AA18" s="648"/>
      <c r="AB18" s="648"/>
      <c r="AC18" s="648"/>
      <c r="AD18" s="649">
        <v>3163</v>
      </c>
      <c r="AE18" s="649"/>
      <c r="AF18" s="649"/>
      <c r="AG18" s="649"/>
      <c r="AH18" s="649"/>
      <c r="AI18" s="649"/>
      <c r="AJ18" s="649"/>
      <c r="AK18" s="649"/>
      <c r="AL18" s="650">
        <v>0.1</v>
      </c>
      <c r="AM18" s="651"/>
      <c r="AN18" s="651"/>
      <c r="AO18" s="652"/>
      <c r="AP18" s="642" t="s">
        <v>265</v>
      </c>
      <c r="AQ18" s="643"/>
      <c r="AR18" s="643"/>
      <c r="AS18" s="643"/>
      <c r="AT18" s="643"/>
      <c r="AU18" s="643"/>
      <c r="AV18" s="643"/>
      <c r="AW18" s="643"/>
      <c r="AX18" s="643"/>
      <c r="AY18" s="643"/>
      <c r="AZ18" s="643"/>
      <c r="BA18" s="643"/>
      <c r="BB18" s="643"/>
      <c r="BC18" s="643"/>
      <c r="BD18" s="643"/>
      <c r="BE18" s="643"/>
      <c r="BF18" s="644"/>
      <c r="BG18" s="645" t="s">
        <v>224</v>
      </c>
      <c r="BH18" s="646"/>
      <c r="BI18" s="646"/>
      <c r="BJ18" s="646"/>
      <c r="BK18" s="646"/>
      <c r="BL18" s="646"/>
      <c r="BM18" s="646"/>
      <c r="BN18" s="647"/>
      <c r="BO18" s="648" t="s">
        <v>224</v>
      </c>
      <c r="BP18" s="648"/>
      <c r="BQ18" s="648"/>
      <c r="BR18" s="648"/>
      <c r="BS18" s="654" t="s">
        <v>224</v>
      </c>
      <c r="BT18" s="646"/>
      <c r="BU18" s="646"/>
      <c r="BV18" s="646"/>
      <c r="BW18" s="646"/>
      <c r="BX18" s="646"/>
      <c r="BY18" s="646"/>
      <c r="BZ18" s="646"/>
      <c r="CA18" s="646"/>
      <c r="CB18" s="655"/>
      <c r="CD18" s="660" t="s">
        <v>266</v>
      </c>
      <c r="CE18" s="661"/>
      <c r="CF18" s="661"/>
      <c r="CG18" s="661"/>
      <c r="CH18" s="661"/>
      <c r="CI18" s="661"/>
      <c r="CJ18" s="661"/>
      <c r="CK18" s="661"/>
      <c r="CL18" s="661"/>
      <c r="CM18" s="661"/>
      <c r="CN18" s="661"/>
      <c r="CO18" s="661"/>
      <c r="CP18" s="661"/>
      <c r="CQ18" s="662"/>
      <c r="CR18" s="645" t="s">
        <v>224</v>
      </c>
      <c r="CS18" s="646"/>
      <c r="CT18" s="646"/>
      <c r="CU18" s="646"/>
      <c r="CV18" s="646"/>
      <c r="CW18" s="646"/>
      <c r="CX18" s="646"/>
      <c r="CY18" s="647"/>
      <c r="CZ18" s="648" t="s">
        <v>224</v>
      </c>
      <c r="DA18" s="648"/>
      <c r="DB18" s="648"/>
      <c r="DC18" s="648"/>
      <c r="DD18" s="654" t="s">
        <v>224</v>
      </c>
      <c r="DE18" s="646"/>
      <c r="DF18" s="646"/>
      <c r="DG18" s="646"/>
      <c r="DH18" s="646"/>
      <c r="DI18" s="646"/>
      <c r="DJ18" s="646"/>
      <c r="DK18" s="646"/>
      <c r="DL18" s="646"/>
      <c r="DM18" s="646"/>
      <c r="DN18" s="646"/>
      <c r="DO18" s="646"/>
      <c r="DP18" s="647"/>
      <c r="DQ18" s="654" t="s">
        <v>224</v>
      </c>
      <c r="DR18" s="646"/>
      <c r="DS18" s="646"/>
      <c r="DT18" s="646"/>
      <c r="DU18" s="646"/>
      <c r="DV18" s="646"/>
      <c r="DW18" s="646"/>
      <c r="DX18" s="646"/>
      <c r="DY18" s="646"/>
      <c r="DZ18" s="646"/>
      <c r="EA18" s="646"/>
      <c r="EB18" s="646"/>
      <c r="EC18" s="655"/>
    </row>
    <row r="19" spans="2:133" ht="11.25" customHeight="1" x14ac:dyDescent="0.15">
      <c r="B19" s="642" t="s">
        <v>267</v>
      </c>
      <c r="C19" s="643"/>
      <c r="D19" s="643"/>
      <c r="E19" s="643"/>
      <c r="F19" s="643"/>
      <c r="G19" s="643"/>
      <c r="H19" s="643"/>
      <c r="I19" s="643"/>
      <c r="J19" s="643"/>
      <c r="K19" s="643"/>
      <c r="L19" s="643"/>
      <c r="M19" s="643"/>
      <c r="N19" s="643"/>
      <c r="O19" s="643"/>
      <c r="P19" s="643"/>
      <c r="Q19" s="644"/>
      <c r="R19" s="645">
        <v>1178</v>
      </c>
      <c r="S19" s="646"/>
      <c r="T19" s="646"/>
      <c r="U19" s="646"/>
      <c r="V19" s="646"/>
      <c r="W19" s="646"/>
      <c r="X19" s="646"/>
      <c r="Y19" s="647"/>
      <c r="Z19" s="648">
        <v>0</v>
      </c>
      <c r="AA19" s="648"/>
      <c r="AB19" s="648"/>
      <c r="AC19" s="648"/>
      <c r="AD19" s="649">
        <v>1178</v>
      </c>
      <c r="AE19" s="649"/>
      <c r="AF19" s="649"/>
      <c r="AG19" s="649"/>
      <c r="AH19" s="649"/>
      <c r="AI19" s="649"/>
      <c r="AJ19" s="649"/>
      <c r="AK19" s="649"/>
      <c r="AL19" s="650">
        <v>0</v>
      </c>
      <c r="AM19" s="651"/>
      <c r="AN19" s="651"/>
      <c r="AO19" s="652"/>
      <c r="AP19" s="642" t="s">
        <v>268</v>
      </c>
      <c r="AQ19" s="643"/>
      <c r="AR19" s="643"/>
      <c r="AS19" s="643"/>
      <c r="AT19" s="643"/>
      <c r="AU19" s="643"/>
      <c r="AV19" s="643"/>
      <c r="AW19" s="643"/>
      <c r="AX19" s="643"/>
      <c r="AY19" s="643"/>
      <c r="AZ19" s="643"/>
      <c r="BA19" s="643"/>
      <c r="BB19" s="643"/>
      <c r="BC19" s="643"/>
      <c r="BD19" s="643"/>
      <c r="BE19" s="643"/>
      <c r="BF19" s="644"/>
      <c r="BG19" s="645" t="s">
        <v>224</v>
      </c>
      <c r="BH19" s="646"/>
      <c r="BI19" s="646"/>
      <c r="BJ19" s="646"/>
      <c r="BK19" s="646"/>
      <c r="BL19" s="646"/>
      <c r="BM19" s="646"/>
      <c r="BN19" s="647"/>
      <c r="BO19" s="648" t="s">
        <v>224</v>
      </c>
      <c r="BP19" s="648"/>
      <c r="BQ19" s="648"/>
      <c r="BR19" s="648"/>
      <c r="BS19" s="654" t="s">
        <v>224</v>
      </c>
      <c r="BT19" s="646"/>
      <c r="BU19" s="646"/>
      <c r="BV19" s="646"/>
      <c r="BW19" s="646"/>
      <c r="BX19" s="646"/>
      <c r="BY19" s="646"/>
      <c r="BZ19" s="646"/>
      <c r="CA19" s="646"/>
      <c r="CB19" s="655"/>
      <c r="CD19" s="660" t="s">
        <v>269</v>
      </c>
      <c r="CE19" s="661"/>
      <c r="CF19" s="661"/>
      <c r="CG19" s="661"/>
      <c r="CH19" s="661"/>
      <c r="CI19" s="661"/>
      <c r="CJ19" s="661"/>
      <c r="CK19" s="661"/>
      <c r="CL19" s="661"/>
      <c r="CM19" s="661"/>
      <c r="CN19" s="661"/>
      <c r="CO19" s="661"/>
      <c r="CP19" s="661"/>
      <c r="CQ19" s="662"/>
      <c r="CR19" s="645" t="s">
        <v>224</v>
      </c>
      <c r="CS19" s="646"/>
      <c r="CT19" s="646"/>
      <c r="CU19" s="646"/>
      <c r="CV19" s="646"/>
      <c r="CW19" s="646"/>
      <c r="CX19" s="646"/>
      <c r="CY19" s="647"/>
      <c r="CZ19" s="648" t="s">
        <v>224</v>
      </c>
      <c r="DA19" s="648"/>
      <c r="DB19" s="648"/>
      <c r="DC19" s="648"/>
      <c r="DD19" s="654" t="s">
        <v>224</v>
      </c>
      <c r="DE19" s="646"/>
      <c r="DF19" s="646"/>
      <c r="DG19" s="646"/>
      <c r="DH19" s="646"/>
      <c r="DI19" s="646"/>
      <c r="DJ19" s="646"/>
      <c r="DK19" s="646"/>
      <c r="DL19" s="646"/>
      <c r="DM19" s="646"/>
      <c r="DN19" s="646"/>
      <c r="DO19" s="646"/>
      <c r="DP19" s="647"/>
      <c r="DQ19" s="654" t="s">
        <v>224</v>
      </c>
      <c r="DR19" s="646"/>
      <c r="DS19" s="646"/>
      <c r="DT19" s="646"/>
      <c r="DU19" s="646"/>
      <c r="DV19" s="646"/>
      <c r="DW19" s="646"/>
      <c r="DX19" s="646"/>
      <c r="DY19" s="646"/>
      <c r="DZ19" s="646"/>
      <c r="EA19" s="646"/>
      <c r="EB19" s="646"/>
      <c r="EC19" s="655"/>
    </row>
    <row r="20" spans="2:133" ht="11.25" customHeight="1" x14ac:dyDescent="0.15">
      <c r="B20" s="642" t="s">
        <v>270</v>
      </c>
      <c r="C20" s="643"/>
      <c r="D20" s="643"/>
      <c r="E20" s="643"/>
      <c r="F20" s="643"/>
      <c r="G20" s="643"/>
      <c r="H20" s="643"/>
      <c r="I20" s="643"/>
      <c r="J20" s="643"/>
      <c r="K20" s="643"/>
      <c r="L20" s="643"/>
      <c r="M20" s="643"/>
      <c r="N20" s="643"/>
      <c r="O20" s="643"/>
      <c r="P20" s="643"/>
      <c r="Q20" s="644"/>
      <c r="R20" s="645">
        <v>208</v>
      </c>
      <c r="S20" s="646"/>
      <c r="T20" s="646"/>
      <c r="U20" s="646"/>
      <c r="V20" s="646"/>
      <c r="W20" s="646"/>
      <c r="X20" s="646"/>
      <c r="Y20" s="647"/>
      <c r="Z20" s="648">
        <v>0</v>
      </c>
      <c r="AA20" s="648"/>
      <c r="AB20" s="648"/>
      <c r="AC20" s="648"/>
      <c r="AD20" s="649">
        <v>208</v>
      </c>
      <c r="AE20" s="649"/>
      <c r="AF20" s="649"/>
      <c r="AG20" s="649"/>
      <c r="AH20" s="649"/>
      <c r="AI20" s="649"/>
      <c r="AJ20" s="649"/>
      <c r="AK20" s="649"/>
      <c r="AL20" s="650">
        <v>0</v>
      </c>
      <c r="AM20" s="651"/>
      <c r="AN20" s="651"/>
      <c r="AO20" s="652"/>
      <c r="AP20" s="642" t="s">
        <v>271</v>
      </c>
      <c r="AQ20" s="643"/>
      <c r="AR20" s="643"/>
      <c r="AS20" s="643"/>
      <c r="AT20" s="643"/>
      <c r="AU20" s="643"/>
      <c r="AV20" s="643"/>
      <c r="AW20" s="643"/>
      <c r="AX20" s="643"/>
      <c r="AY20" s="643"/>
      <c r="AZ20" s="643"/>
      <c r="BA20" s="643"/>
      <c r="BB20" s="643"/>
      <c r="BC20" s="643"/>
      <c r="BD20" s="643"/>
      <c r="BE20" s="643"/>
      <c r="BF20" s="644"/>
      <c r="BG20" s="645" t="s">
        <v>224</v>
      </c>
      <c r="BH20" s="646"/>
      <c r="BI20" s="646"/>
      <c r="BJ20" s="646"/>
      <c r="BK20" s="646"/>
      <c r="BL20" s="646"/>
      <c r="BM20" s="646"/>
      <c r="BN20" s="647"/>
      <c r="BO20" s="648" t="s">
        <v>224</v>
      </c>
      <c r="BP20" s="648"/>
      <c r="BQ20" s="648"/>
      <c r="BR20" s="648"/>
      <c r="BS20" s="654" t="s">
        <v>224</v>
      </c>
      <c r="BT20" s="646"/>
      <c r="BU20" s="646"/>
      <c r="BV20" s="646"/>
      <c r="BW20" s="646"/>
      <c r="BX20" s="646"/>
      <c r="BY20" s="646"/>
      <c r="BZ20" s="646"/>
      <c r="CA20" s="646"/>
      <c r="CB20" s="655"/>
      <c r="CD20" s="660" t="s">
        <v>272</v>
      </c>
      <c r="CE20" s="661"/>
      <c r="CF20" s="661"/>
      <c r="CG20" s="661"/>
      <c r="CH20" s="661"/>
      <c r="CI20" s="661"/>
      <c r="CJ20" s="661"/>
      <c r="CK20" s="661"/>
      <c r="CL20" s="661"/>
      <c r="CM20" s="661"/>
      <c r="CN20" s="661"/>
      <c r="CO20" s="661"/>
      <c r="CP20" s="661"/>
      <c r="CQ20" s="662"/>
      <c r="CR20" s="645">
        <v>5540703</v>
      </c>
      <c r="CS20" s="646"/>
      <c r="CT20" s="646"/>
      <c r="CU20" s="646"/>
      <c r="CV20" s="646"/>
      <c r="CW20" s="646"/>
      <c r="CX20" s="646"/>
      <c r="CY20" s="647"/>
      <c r="CZ20" s="648">
        <v>100</v>
      </c>
      <c r="DA20" s="648"/>
      <c r="DB20" s="648"/>
      <c r="DC20" s="648"/>
      <c r="DD20" s="654">
        <v>1628712</v>
      </c>
      <c r="DE20" s="646"/>
      <c r="DF20" s="646"/>
      <c r="DG20" s="646"/>
      <c r="DH20" s="646"/>
      <c r="DI20" s="646"/>
      <c r="DJ20" s="646"/>
      <c r="DK20" s="646"/>
      <c r="DL20" s="646"/>
      <c r="DM20" s="646"/>
      <c r="DN20" s="646"/>
      <c r="DO20" s="646"/>
      <c r="DP20" s="647"/>
      <c r="DQ20" s="654">
        <v>3246732</v>
      </c>
      <c r="DR20" s="646"/>
      <c r="DS20" s="646"/>
      <c r="DT20" s="646"/>
      <c r="DU20" s="646"/>
      <c r="DV20" s="646"/>
      <c r="DW20" s="646"/>
      <c r="DX20" s="646"/>
      <c r="DY20" s="646"/>
      <c r="DZ20" s="646"/>
      <c r="EA20" s="646"/>
      <c r="EB20" s="646"/>
      <c r="EC20" s="655"/>
    </row>
    <row r="21" spans="2:133" ht="11.25" customHeight="1" x14ac:dyDescent="0.15">
      <c r="B21" s="642" t="s">
        <v>273</v>
      </c>
      <c r="C21" s="643"/>
      <c r="D21" s="643"/>
      <c r="E21" s="643"/>
      <c r="F21" s="643"/>
      <c r="G21" s="643"/>
      <c r="H21" s="643"/>
      <c r="I21" s="643"/>
      <c r="J21" s="643"/>
      <c r="K21" s="643"/>
      <c r="L21" s="643"/>
      <c r="M21" s="643"/>
      <c r="N21" s="643"/>
      <c r="O21" s="643"/>
      <c r="P21" s="643"/>
      <c r="Q21" s="644"/>
      <c r="R21" s="645">
        <v>11421</v>
      </c>
      <c r="S21" s="646"/>
      <c r="T21" s="646"/>
      <c r="U21" s="646"/>
      <c r="V21" s="646"/>
      <c r="W21" s="646"/>
      <c r="X21" s="646"/>
      <c r="Y21" s="647"/>
      <c r="Z21" s="648">
        <v>0.2</v>
      </c>
      <c r="AA21" s="648"/>
      <c r="AB21" s="648"/>
      <c r="AC21" s="648"/>
      <c r="AD21" s="649">
        <v>11421</v>
      </c>
      <c r="AE21" s="649"/>
      <c r="AF21" s="649"/>
      <c r="AG21" s="649"/>
      <c r="AH21" s="649"/>
      <c r="AI21" s="649"/>
      <c r="AJ21" s="649"/>
      <c r="AK21" s="649"/>
      <c r="AL21" s="650">
        <v>0.4</v>
      </c>
      <c r="AM21" s="651"/>
      <c r="AN21" s="651"/>
      <c r="AO21" s="652"/>
      <c r="AP21" s="664" t="s">
        <v>274</v>
      </c>
      <c r="AQ21" s="665"/>
      <c r="AR21" s="665"/>
      <c r="AS21" s="665"/>
      <c r="AT21" s="665"/>
      <c r="AU21" s="665"/>
      <c r="AV21" s="665"/>
      <c r="AW21" s="665"/>
      <c r="AX21" s="665"/>
      <c r="AY21" s="665"/>
      <c r="AZ21" s="665"/>
      <c r="BA21" s="665"/>
      <c r="BB21" s="665"/>
      <c r="BC21" s="665"/>
      <c r="BD21" s="665"/>
      <c r="BE21" s="665"/>
      <c r="BF21" s="666"/>
      <c r="BG21" s="645" t="s">
        <v>224</v>
      </c>
      <c r="BH21" s="646"/>
      <c r="BI21" s="646"/>
      <c r="BJ21" s="646"/>
      <c r="BK21" s="646"/>
      <c r="BL21" s="646"/>
      <c r="BM21" s="646"/>
      <c r="BN21" s="647"/>
      <c r="BO21" s="648" t="s">
        <v>224</v>
      </c>
      <c r="BP21" s="648"/>
      <c r="BQ21" s="648"/>
      <c r="BR21" s="648"/>
      <c r="BS21" s="654" t="s">
        <v>224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275</v>
      </c>
      <c r="C22" s="643"/>
      <c r="D22" s="643"/>
      <c r="E22" s="643"/>
      <c r="F22" s="643"/>
      <c r="G22" s="643"/>
      <c r="H22" s="643"/>
      <c r="I22" s="643"/>
      <c r="J22" s="643"/>
      <c r="K22" s="643"/>
      <c r="L22" s="643"/>
      <c r="M22" s="643"/>
      <c r="N22" s="643"/>
      <c r="O22" s="643"/>
      <c r="P22" s="643"/>
      <c r="Q22" s="644"/>
      <c r="R22" s="645">
        <v>1825782</v>
      </c>
      <c r="S22" s="646"/>
      <c r="T22" s="646"/>
      <c r="U22" s="646"/>
      <c r="V22" s="646"/>
      <c r="W22" s="646"/>
      <c r="X22" s="646"/>
      <c r="Y22" s="647"/>
      <c r="Z22" s="648">
        <v>32.200000000000003</v>
      </c>
      <c r="AA22" s="648"/>
      <c r="AB22" s="648"/>
      <c r="AC22" s="648"/>
      <c r="AD22" s="649">
        <v>1549671</v>
      </c>
      <c r="AE22" s="649"/>
      <c r="AF22" s="649"/>
      <c r="AG22" s="649"/>
      <c r="AH22" s="649"/>
      <c r="AI22" s="649"/>
      <c r="AJ22" s="649"/>
      <c r="AK22" s="649"/>
      <c r="AL22" s="650">
        <v>58.4</v>
      </c>
      <c r="AM22" s="651"/>
      <c r="AN22" s="651"/>
      <c r="AO22" s="652"/>
      <c r="AP22" s="664" t="s">
        <v>276</v>
      </c>
      <c r="AQ22" s="665"/>
      <c r="AR22" s="665"/>
      <c r="AS22" s="665"/>
      <c r="AT22" s="665"/>
      <c r="AU22" s="665"/>
      <c r="AV22" s="665"/>
      <c r="AW22" s="665"/>
      <c r="AX22" s="665"/>
      <c r="AY22" s="665"/>
      <c r="AZ22" s="665"/>
      <c r="BA22" s="665"/>
      <c r="BB22" s="665"/>
      <c r="BC22" s="665"/>
      <c r="BD22" s="665"/>
      <c r="BE22" s="665"/>
      <c r="BF22" s="666"/>
      <c r="BG22" s="645" t="s">
        <v>224</v>
      </c>
      <c r="BH22" s="646"/>
      <c r="BI22" s="646"/>
      <c r="BJ22" s="646"/>
      <c r="BK22" s="646"/>
      <c r="BL22" s="646"/>
      <c r="BM22" s="646"/>
      <c r="BN22" s="647"/>
      <c r="BO22" s="648" t="s">
        <v>224</v>
      </c>
      <c r="BP22" s="648"/>
      <c r="BQ22" s="648"/>
      <c r="BR22" s="648"/>
      <c r="BS22" s="654" t="s">
        <v>224</v>
      </c>
      <c r="BT22" s="646"/>
      <c r="BU22" s="646"/>
      <c r="BV22" s="646"/>
      <c r="BW22" s="646"/>
      <c r="BX22" s="646"/>
      <c r="BY22" s="646"/>
      <c r="BZ22" s="646"/>
      <c r="CA22" s="646"/>
      <c r="CB22" s="655"/>
      <c r="CD22" s="627" t="s">
        <v>277</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278</v>
      </c>
      <c r="C23" s="643"/>
      <c r="D23" s="643"/>
      <c r="E23" s="643"/>
      <c r="F23" s="643"/>
      <c r="G23" s="643"/>
      <c r="H23" s="643"/>
      <c r="I23" s="643"/>
      <c r="J23" s="643"/>
      <c r="K23" s="643"/>
      <c r="L23" s="643"/>
      <c r="M23" s="643"/>
      <c r="N23" s="643"/>
      <c r="O23" s="643"/>
      <c r="P23" s="643"/>
      <c r="Q23" s="644"/>
      <c r="R23" s="645">
        <v>1549671</v>
      </c>
      <c r="S23" s="646"/>
      <c r="T23" s="646"/>
      <c r="U23" s="646"/>
      <c r="V23" s="646"/>
      <c r="W23" s="646"/>
      <c r="X23" s="646"/>
      <c r="Y23" s="647"/>
      <c r="Z23" s="648">
        <v>27.4</v>
      </c>
      <c r="AA23" s="648"/>
      <c r="AB23" s="648"/>
      <c r="AC23" s="648"/>
      <c r="AD23" s="649">
        <v>1549671</v>
      </c>
      <c r="AE23" s="649"/>
      <c r="AF23" s="649"/>
      <c r="AG23" s="649"/>
      <c r="AH23" s="649"/>
      <c r="AI23" s="649"/>
      <c r="AJ23" s="649"/>
      <c r="AK23" s="649"/>
      <c r="AL23" s="650">
        <v>58.4</v>
      </c>
      <c r="AM23" s="651"/>
      <c r="AN23" s="651"/>
      <c r="AO23" s="652"/>
      <c r="AP23" s="664" t="s">
        <v>279</v>
      </c>
      <c r="AQ23" s="665"/>
      <c r="AR23" s="665"/>
      <c r="AS23" s="665"/>
      <c r="AT23" s="665"/>
      <c r="AU23" s="665"/>
      <c r="AV23" s="665"/>
      <c r="AW23" s="665"/>
      <c r="AX23" s="665"/>
      <c r="AY23" s="665"/>
      <c r="AZ23" s="665"/>
      <c r="BA23" s="665"/>
      <c r="BB23" s="665"/>
      <c r="BC23" s="665"/>
      <c r="BD23" s="665"/>
      <c r="BE23" s="665"/>
      <c r="BF23" s="666"/>
      <c r="BG23" s="645" t="s">
        <v>224</v>
      </c>
      <c r="BH23" s="646"/>
      <c r="BI23" s="646"/>
      <c r="BJ23" s="646"/>
      <c r="BK23" s="646"/>
      <c r="BL23" s="646"/>
      <c r="BM23" s="646"/>
      <c r="BN23" s="647"/>
      <c r="BO23" s="648" t="s">
        <v>224</v>
      </c>
      <c r="BP23" s="648"/>
      <c r="BQ23" s="648"/>
      <c r="BR23" s="648"/>
      <c r="BS23" s="654" t="s">
        <v>224</v>
      </c>
      <c r="BT23" s="646"/>
      <c r="BU23" s="646"/>
      <c r="BV23" s="646"/>
      <c r="BW23" s="646"/>
      <c r="BX23" s="646"/>
      <c r="BY23" s="646"/>
      <c r="BZ23" s="646"/>
      <c r="CA23" s="646"/>
      <c r="CB23" s="655"/>
      <c r="CD23" s="627" t="s">
        <v>218</v>
      </c>
      <c r="CE23" s="628"/>
      <c r="CF23" s="628"/>
      <c r="CG23" s="628"/>
      <c r="CH23" s="628"/>
      <c r="CI23" s="628"/>
      <c r="CJ23" s="628"/>
      <c r="CK23" s="628"/>
      <c r="CL23" s="628"/>
      <c r="CM23" s="628"/>
      <c r="CN23" s="628"/>
      <c r="CO23" s="628"/>
      <c r="CP23" s="628"/>
      <c r="CQ23" s="629"/>
      <c r="CR23" s="627" t="s">
        <v>280</v>
      </c>
      <c r="CS23" s="628"/>
      <c r="CT23" s="628"/>
      <c r="CU23" s="628"/>
      <c r="CV23" s="628"/>
      <c r="CW23" s="628"/>
      <c r="CX23" s="628"/>
      <c r="CY23" s="629"/>
      <c r="CZ23" s="627" t="s">
        <v>281</v>
      </c>
      <c r="DA23" s="628"/>
      <c r="DB23" s="628"/>
      <c r="DC23" s="629"/>
      <c r="DD23" s="627" t="s">
        <v>282</v>
      </c>
      <c r="DE23" s="628"/>
      <c r="DF23" s="628"/>
      <c r="DG23" s="628"/>
      <c r="DH23" s="628"/>
      <c r="DI23" s="628"/>
      <c r="DJ23" s="628"/>
      <c r="DK23" s="629"/>
      <c r="DL23" s="676" t="s">
        <v>283</v>
      </c>
      <c r="DM23" s="677"/>
      <c r="DN23" s="677"/>
      <c r="DO23" s="677"/>
      <c r="DP23" s="677"/>
      <c r="DQ23" s="677"/>
      <c r="DR23" s="677"/>
      <c r="DS23" s="677"/>
      <c r="DT23" s="677"/>
      <c r="DU23" s="677"/>
      <c r="DV23" s="678"/>
      <c r="DW23" s="627" t="s">
        <v>284</v>
      </c>
      <c r="DX23" s="628"/>
      <c r="DY23" s="628"/>
      <c r="DZ23" s="628"/>
      <c r="EA23" s="628"/>
      <c r="EB23" s="628"/>
      <c r="EC23" s="629"/>
    </row>
    <row r="24" spans="2:133" ht="11.25" customHeight="1" x14ac:dyDescent="0.15">
      <c r="B24" s="642" t="s">
        <v>285</v>
      </c>
      <c r="C24" s="643"/>
      <c r="D24" s="643"/>
      <c r="E24" s="643"/>
      <c r="F24" s="643"/>
      <c r="G24" s="643"/>
      <c r="H24" s="643"/>
      <c r="I24" s="643"/>
      <c r="J24" s="643"/>
      <c r="K24" s="643"/>
      <c r="L24" s="643"/>
      <c r="M24" s="643"/>
      <c r="N24" s="643"/>
      <c r="O24" s="643"/>
      <c r="P24" s="643"/>
      <c r="Q24" s="644"/>
      <c r="R24" s="645">
        <v>276111</v>
      </c>
      <c r="S24" s="646"/>
      <c r="T24" s="646"/>
      <c r="U24" s="646"/>
      <c r="V24" s="646"/>
      <c r="W24" s="646"/>
      <c r="X24" s="646"/>
      <c r="Y24" s="647"/>
      <c r="Z24" s="648">
        <v>4.9000000000000004</v>
      </c>
      <c r="AA24" s="648"/>
      <c r="AB24" s="648"/>
      <c r="AC24" s="648"/>
      <c r="AD24" s="649" t="s">
        <v>224</v>
      </c>
      <c r="AE24" s="649"/>
      <c r="AF24" s="649"/>
      <c r="AG24" s="649"/>
      <c r="AH24" s="649"/>
      <c r="AI24" s="649"/>
      <c r="AJ24" s="649"/>
      <c r="AK24" s="649"/>
      <c r="AL24" s="650" t="s">
        <v>224</v>
      </c>
      <c r="AM24" s="651"/>
      <c r="AN24" s="651"/>
      <c r="AO24" s="652"/>
      <c r="AP24" s="664" t="s">
        <v>286</v>
      </c>
      <c r="AQ24" s="665"/>
      <c r="AR24" s="665"/>
      <c r="AS24" s="665"/>
      <c r="AT24" s="665"/>
      <c r="AU24" s="665"/>
      <c r="AV24" s="665"/>
      <c r="AW24" s="665"/>
      <c r="AX24" s="665"/>
      <c r="AY24" s="665"/>
      <c r="AZ24" s="665"/>
      <c r="BA24" s="665"/>
      <c r="BB24" s="665"/>
      <c r="BC24" s="665"/>
      <c r="BD24" s="665"/>
      <c r="BE24" s="665"/>
      <c r="BF24" s="666"/>
      <c r="BG24" s="645" t="s">
        <v>224</v>
      </c>
      <c r="BH24" s="646"/>
      <c r="BI24" s="646"/>
      <c r="BJ24" s="646"/>
      <c r="BK24" s="646"/>
      <c r="BL24" s="646"/>
      <c r="BM24" s="646"/>
      <c r="BN24" s="647"/>
      <c r="BO24" s="648" t="s">
        <v>224</v>
      </c>
      <c r="BP24" s="648"/>
      <c r="BQ24" s="648"/>
      <c r="BR24" s="648"/>
      <c r="BS24" s="654" t="s">
        <v>224</v>
      </c>
      <c r="BT24" s="646"/>
      <c r="BU24" s="646"/>
      <c r="BV24" s="646"/>
      <c r="BW24" s="646"/>
      <c r="BX24" s="646"/>
      <c r="BY24" s="646"/>
      <c r="BZ24" s="646"/>
      <c r="CA24" s="646"/>
      <c r="CB24" s="655"/>
      <c r="CD24" s="656" t="s">
        <v>287</v>
      </c>
      <c r="CE24" s="657"/>
      <c r="CF24" s="657"/>
      <c r="CG24" s="657"/>
      <c r="CH24" s="657"/>
      <c r="CI24" s="657"/>
      <c r="CJ24" s="657"/>
      <c r="CK24" s="657"/>
      <c r="CL24" s="657"/>
      <c r="CM24" s="657"/>
      <c r="CN24" s="657"/>
      <c r="CO24" s="657"/>
      <c r="CP24" s="657"/>
      <c r="CQ24" s="658"/>
      <c r="CR24" s="634">
        <v>1972730</v>
      </c>
      <c r="CS24" s="635"/>
      <c r="CT24" s="635"/>
      <c r="CU24" s="635"/>
      <c r="CV24" s="635"/>
      <c r="CW24" s="635"/>
      <c r="CX24" s="635"/>
      <c r="CY24" s="636"/>
      <c r="CZ24" s="639">
        <v>35.6</v>
      </c>
      <c r="DA24" s="640"/>
      <c r="DB24" s="640"/>
      <c r="DC24" s="659"/>
      <c r="DD24" s="684">
        <v>1502040</v>
      </c>
      <c r="DE24" s="635"/>
      <c r="DF24" s="635"/>
      <c r="DG24" s="635"/>
      <c r="DH24" s="635"/>
      <c r="DI24" s="635"/>
      <c r="DJ24" s="635"/>
      <c r="DK24" s="636"/>
      <c r="DL24" s="684">
        <v>1469306</v>
      </c>
      <c r="DM24" s="635"/>
      <c r="DN24" s="635"/>
      <c r="DO24" s="635"/>
      <c r="DP24" s="635"/>
      <c r="DQ24" s="635"/>
      <c r="DR24" s="635"/>
      <c r="DS24" s="635"/>
      <c r="DT24" s="635"/>
      <c r="DU24" s="635"/>
      <c r="DV24" s="636"/>
      <c r="DW24" s="639">
        <v>53.5</v>
      </c>
      <c r="DX24" s="640"/>
      <c r="DY24" s="640"/>
      <c r="DZ24" s="640"/>
      <c r="EA24" s="640"/>
      <c r="EB24" s="640"/>
      <c r="EC24" s="641"/>
    </row>
    <row r="25" spans="2:133" ht="11.25" customHeight="1" x14ac:dyDescent="0.15">
      <c r="B25" s="642" t="s">
        <v>288</v>
      </c>
      <c r="C25" s="643"/>
      <c r="D25" s="643"/>
      <c r="E25" s="643"/>
      <c r="F25" s="643"/>
      <c r="G25" s="643"/>
      <c r="H25" s="643"/>
      <c r="I25" s="643"/>
      <c r="J25" s="643"/>
      <c r="K25" s="643"/>
      <c r="L25" s="643"/>
      <c r="M25" s="643"/>
      <c r="N25" s="643"/>
      <c r="O25" s="643"/>
      <c r="P25" s="643"/>
      <c r="Q25" s="644"/>
      <c r="R25" s="645" t="s">
        <v>224</v>
      </c>
      <c r="S25" s="646"/>
      <c r="T25" s="646"/>
      <c r="U25" s="646"/>
      <c r="V25" s="646"/>
      <c r="W25" s="646"/>
      <c r="X25" s="646"/>
      <c r="Y25" s="647"/>
      <c r="Z25" s="648" t="s">
        <v>224</v>
      </c>
      <c r="AA25" s="648"/>
      <c r="AB25" s="648"/>
      <c r="AC25" s="648"/>
      <c r="AD25" s="649" t="s">
        <v>224</v>
      </c>
      <c r="AE25" s="649"/>
      <c r="AF25" s="649"/>
      <c r="AG25" s="649"/>
      <c r="AH25" s="649"/>
      <c r="AI25" s="649"/>
      <c r="AJ25" s="649"/>
      <c r="AK25" s="649"/>
      <c r="AL25" s="650" t="s">
        <v>224</v>
      </c>
      <c r="AM25" s="651"/>
      <c r="AN25" s="651"/>
      <c r="AO25" s="652"/>
      <c r="AP25" s="664" t="s">
        <v>289</v>
      </c>
      <c r="AQ25" s="665"/>
      <c r="AR25" s="665"/>
      <c r="AS25" s="665"/>
      <c r="AT25" s="665"/>
      <c r="AU25" s="665"/>
      <c r="AV25" s="665"/>
      <c r="AW25" s="665"/>
      <c r="AX25" s="665"/>
      <c r="AY25" s="665"/>
      <c r="AZ25" s="665"/>
      <c r="BA25" s="665"/>
      <c r="BB25" s="665"/>
      <c r="BC25" s="665"/>
      <c r="BD25" s="665"/>
      <c r="BE25" s="665"/>
      <c r="BF25" s="666"/>
      <c r="BG25" s="645" t="s">
        <v>224</v>
      </c>
      <c r="BH25" s="646"/>
      <c r="BI25" s="646"/>
      <c r="BJ25" s="646"/>
      <c r="BK25" s="646"/>
      <c r="BL25" s="646"/>
      <c r="BM25" s="646"/>
      <c r="BN25" s="647"/>
      <c r="BO25" s="648" t="s">
        <v>224</v>
      </c>
      <c r="BP25" s="648"/>
      <c r="BQ25" s="648"/>
      <c r="BR25" s="648"/>
      <c r="BS25" s="654" t="s">
        <v>224</v>
      </c>
      <c r="BT25" s="646"/>
      <c r="BU25" s="646"/>
      <c r="BV25" s="646"/>
      <c r="BW25" s="646"/>
      <c r="BX25" s="646"/>
      <c r="BY25" s="646"/>
      <c r="BZ25" s="646"/>
      <c r="CA25" s="646"/>
      <c r="CB25" s="655"/>
      <c r="CD25" s="660" t="s">
        <v>290</v>
      </c>
      <c r="CE25" s="661"/>
      <c r="CF25" s="661"/>
      <c r="CG25" s="661"/>
      <c r="CH25" s="661"/>
      <c r="CI25" s="661"/>
      <c r="CJ25" s="661"/>
      <c r="CK25" s="661"/>
      <c r="CL25" s="661"/>
      <c r="CM25" s="661"/>
      <c r="CN25" s="661"/>
      <c r="CO25" s="661"/>
      <c r="CP25" s="661"/>
      <c r="CQ25" s="662"/>
      <c r="CR25" s="645">
        <v>860593</v>
      </c>
      <c r="CS25" s="681"/>
      <c r="CT25" s="681"/>
      <c r="CU25" s="681"/>
      <c r="CV25" s="681"/>
      <c r="CW25" s="681"/>
      <c r="CX25" s="681"/>
      <c r="CY25" s="682"/>
      <c r="CZ25" s="650">
        <v>15.5</v>
      </c>
      <c r="DA25" s="679"/>
      <c r="DB25" s="679"/>
      <c r="DC25" s="683"/>
      <c r="DD25" s="654">
        <v>794197</v>
      </c>
      <c r="DE25" s="681"/>
      <c r="DF25" s="681"/>
      <c r="DG25" s="681"/>
      <c r="DH25" s="681"/>
      <c r="DI25" s="681"/>
      <c r="DJ25" s="681"/>
      <c r="DK25" s="682"/>
      <c r="DL25" s="654">
        <v>781419</v>
      </c>
      <c r="DM25" s="681"/>
      <c r="DN25" s="681"/>
      <c r="DO25" s="681"/>
      <c r="DP25" s="681"/>
      <c r="DQ25" s="681"/>
      <c r="DR25" s="681"/>
      <c r="DS25" s="681"/>
      <c r="DT25" s="681"/>
      <c r="DU25" s="681"/>
      <c r="DV25" s="682"/>
      <c r="DW25" s="650">
        <v>28.4</v>
      </c>
      <c r="DX25" s="679"/>
      <c r="DY25" s="679"/>
      <c r="DZ25" s="679"/>
      <c r="EA25" s="679"/>
      <c r="EB25" s="679"/>
      <c r="EC25" s="680"/>
    </row>
    <row r="26" spans="2:133" ht="11.25" customHeight="1" x14ac:dyDescent="0.15">
      <c r="B26" s="642" t="s">
        <v>291</v>
      </c>
      <c r="C26" s="643"/>
      <c r="D26" s="643"/>
      <c r="E26" s="643"/>
      <c r="F26" s="643"/>
      <c r="G26" s="643"/>
      <c r="H26" s="643"/>
      <c r="I26" s="643"/>
      <c r="J26" s="643"/>
      <c r="K26" s="643"/>
      <c r="L26" s="643"/>
      <c r="M26" s="643"/>
      <c r="N26" s="643"/>
      <c r="O26" s="643"/>
      <c r="P26" s="643"/>
      <c r="Q26" s="644"/>
      <c r="R26" s="645">
        <v>2899360</v>
      </c>
      <c r="S26" s="646"/>
      <c r="T26" s="646"/>
      <c r="U26" s="646"/>
      <c r="V26" s="646"/>
      <c r="W26" s="646"/>
      <c r="X26" s="646"/>
      <c r="Y26" s="647"/>
      <c r="Z26" s="648">
        <v>51.2</v>
      </c>
      <c r="AA26" s="648"/>
      <c r="AB26" s="648"/>
      <c r="AC26" s="648"/>
      <c r="AD26" s="649">
        <v>2623249</v>
      </c>
      <c r="AE26" s="649"/>
      <c r="AF26" s="649"/>
      <c r="AG26" s="649"/>
      <c r="AH26" s="649"/>
      <c r="AI26" s="649"/>
      <c r="AJ26" s="649"/>
      <c r="AK26" s="649"/>
      <c r="AL26" s="650">
        <v>98.8</v>
      </c>
      <c r="AM26" s="651"/>
      <c r="AN26" s="651"/>
      <c r="AO26" s="652"/>
      <c r="AP26" s="664" t="s">
        <v>292</v>
      </c>
      <c r="AQ26" s="685"/>
      <c r="AR26" s="685"/>
      <c r="AS26" s="685"/>
      <c r="AT26" s="685"/>
      <c r="AU26" s="685"/>
      <c r="AV26" s="685"/>
      <c r="AW26" s="685"/>
      <c r="AX26" s="685"/>
      <c r="AY26" s="685"/>
      <c r="AZ26" s="685"/>
      <c r="BA26" s="685"/>
      <c r="BB26" s="685"/>
      <c r="BC26" s="685"/>
      <c r="BD26" s="685"/>
      <c r="BE26" s="685"/>
      <c r="BF26" s="666"/>
      <c r="BG26" s="645" t="s">
        <v>224</v>
      </c>
      <c r="BH26" s="646"/>
      <c r="BI26" s="646"/>
      <c r="BJ26" s="646"/>
      <c r="BK26" s="646"/>
      <c r="BL26" s="646"/>
      <c r="BM26" s="646"/>
      <c r="BN26" s="647"/>
      <c r="BO26" s="648" t="s">
        <v>224</v>
      </c>
      <c r="BP26" s="648"/>
      <c r="BQ26" s="648"/>
      <c r="BR26" s="648"/>
      <c r="BS26" s="654" t="s">
        <v>224</v>
      </c>
      <c r="BT26" s="646"/>
      <c r="BU26" s="646"/>
      <c r="BV26" s="646"/>
      <c r="BW26" s="646"/>
      <c r="BX26" s="646"/>
      <c r="BY26" s="646"/>
      <c r="BZ26" s="646"/>
      <c r="CA26" s="646"/>
      <c r="CB26" s="655"/>
      <c r="CD26" s="660" t="s">
        <v>293</v>
      </c>
      <c r="CE26" s="661"/>
      <c r="CF26" s="661"/>
      <c r="CG26" s="661"/>
      <c r="CH26" s="661"/>
      <c r="CI26" s="661"/>
      <c r="CJ26" s="661"/>
      <c r="CK26" s="661"/>
      <c r="CL26" s="661"/>
      <c r="CM26" s="661"/>
      <c r="CN26" s="661"/>
      <c r="CO26" s="661"/>
      <c r="CP26" s="661"/>
      <c r="CQ26" s="662"/>
      <c r="CR26" s="645">
        <v>540063</v>
      </c>
      <c r="CS26" s="646"/>
      <c r="CT26" s="646"/>
      <c r="CU26" s="646"/>
      <c r="CV26" s="646"/>
      <c r="CW26" s="646"/>
      <c r="CX26" s="646"/>
      <c r="CY26" s="647"/>
      <c r="CZ26" s="650">
        <v>9.6999999999999993</v>
      </c>
      <c r="DA26" s="679"/>
      <c r="DB26" s="679"/>
      <c r="DC26" s="683"/>
      <c r="DD26" s="654">
        <v>487077</v>
      </c>
      <c r="DE26" s="646"/>
      <c r="DF26" s="646"/>
      <c r="DG26" s="646"/>
      <c r="DH26" s="646"/>
      <c r="DI26" s="646"/>
      <c r="DJ26" s="646"/>
      <c r="DK26" s="647"/>
      <c r="DL26" s="654" t="s">
        <v>224</v>
      </c>
      <c r="DM26" s="646"/>
      <c r="DN26" s="646"/>
      <c r="DO26" s="646"/>
      <c r="DP26" s="646"/>
      <c r="DQ26" s="646"/>
      <c r="DR26" s="646"/>
      <c r="DS26" s="646"/>
      <c r="DT26" s="646"/>
      <c r="DU26" s="646"/>
      <c r="DV26" s="647"/>
      <c r="DW26" s="650" t="s">
        <v>224</v>
      </c>
      <c r="DX26" s="679"/>
      <c r="DY26" s="679"/>
      <c r="DZ26" s="679"/>
      <c r="EA26" s="679"/>
      <c r="EB26" s="679"/>
      <c r="EC26" s="680"/>
    </row>
    <row r="27" spans="2:133" ht="11.25" customHeight="1" x14ac:dyDescent="0.15">
      <c r="B27" s="642" t="s">
        <v>294</v>
      </c>
      <c r="C27" s="643"/>
      <c r="D27" s="643"/>
      <c r="E27" s="643"/>
      <c r="F27" s="643"/>
      <c r="G27" s="643"/>
      <c r="H27" s="643"/>
      <c r="I27" s="643"/>
      <c r="J27" s="643"/>
      <c r="K27" s="643"/>
      <c r="L27" s="643"/>
      <c r="M27" s="643"/>
      <c r="N27" s="643"/>
      <c r="O27" s="643"/>
      <c r="P27" s="643"/>
      <c r="Q27" s="644"/>
      <c r="R27" s="645">
        <v>1165</v>
      </c>
      <c r="S27" s="646"/>
      <c r="T27" s="646"/>
      <c r="U27" s="646"/>
      <c r="V27" s="646"/>
      <c r="W27" s="646"/>
      <c r="X27" s="646"/>
      <c r="Y27" s="647"/>
      <c r="Z27" s="648">
        <v>0</v>
      </c>
      <c r="AA27" s="648"/>
      <c r="AB27" s="648"/>
      <c r="AC27" s="648"/>
      <c r="AD27" s="649">
        <v>1165</v>
      </c>
      <c r="AE27" s="649"/>
      <c r="AF27" s="649"/>
      <c r="AG27" s="649"/>
      <c r="AH27" s="649"/>
      <c r="AI27" s="649"/>
      <c r="AJ27" s="649"/>
      <c r="AK27" s="649"/>
      <c r="AL27" s="650">
        <v>0</v>
      </c>
      <c r="AM27" s="651"/>
      <c r="AN27" s="651"/>
      <c r="AO27" s="652"/>
      <c r="AP27" s="642" t="s">
        <v>295</v>
      </c>
      <c r="AQ27" s="643"/>
      <c r="AR27" s="643"/>
      <c r="AS27" s="643"/>
      <c r="AT27" s="643"/>
      <c r="AU27" s="643"/>
      <c r="AV27" s="643"/>
      <c r="AW27" s="643"/>
      <c r="AX27" s="643"/>
      <c r="AY27" s="643"/>
      <c r="AZ27" s="643"/>
      <c r="BA27" s="643"/>
      <c r="BB27" s="643"/>
      <c r="BC27" s="643"/>
      <c r="BD27" s="643"/>
      <c r="BE27" s="643"/>
      <c r="BF27" s="644"/>
      <c r="BG27" s="645">
        <v>863086</v>
      </c>
      <c r="BH27" s="646"/>
      <c r="BI27" s="646"/>
      <c r="BJ27" s="646"/>
      <c r="BK27" s="646"/>
      <c r="BL27" s="646"/>
      <c r="BM27" s="646"/>
      <c r="BN27" s="647"/>
      <c r="BO27" s="648">
        <v>100</v>
      </c>
      <c r="BP27" s="648"/>
      <c r="BQ27" s="648"/>
      <c r="BR27" s="648"/>
      <c r="BS27" s="654" t="s">
        <v>224</v>
      </c>
      <c r="BT27" s="646"/>
      <c r="BU27" s="646"/>
      <c r="BV27" s="646"/>
      <c r="BW27" s="646"/>
      <c r="BX27" s="646"/>
      <c r="BY27" s="646"/>
      <c r="BZ27" s="646"/>
      <c r="CA27" s="646"/>
      <c r="CB27" s="655"/>
      <c r="CD27" s="660" t="s">
        <v>296</v>
      </c>
      <c r="CE27" s="661"/>
      <c r="CF27" s="661"/>
      <c r="CG27" s="661"/>
      <c r="CH27" s="661"/>
      <c r="CI27" s="661"/>
      <c r="CJ27" s="661"/>
      <c r="CK27" s="661"/>
      <c r="CL27" s="661"/>
      <c r="CM27" s="661"/>
      <c r="CN27" s="661"/>
      <c r="CO27" s="661"/>
      <c r="CP27" s="661"/>
      <c r="CQ27" s="662"/>
      <c r="CR27" s="645">
        <v>607662</v>
      </c>
      <c r="CS27" s="681"/>
      <c r="CT27" s="681"/>
      <c r="CU27" s="681"/>
      <c r="CV27" s="681"/>
      <c r="CW27" s="681"/>
      <c r="CX27" s="681"/>
      <c r="CY27" s="682"/>
      <c r="CZ27" s="650">
        <v>11</v>
      </c>
      <c r="DA27" s="679"/>
      <c r="DB27" s="679"/>
      <c r="DC27" s="683"/>
      <c r="DD27" s="654">
        <v>205148</v>
      </c>
      <c r="DE27" s="681"/>
      <c r="DF27" s="681"/>
      <c r="DG27" s="681"/>
      <c r="DH27" s="681"/>
      <c r="DI27" s="681"/>
      <c r="DJ27" s="681"/>
      <c r="DK27" s="682"/>
      <c r="DL27" s="654">
        <v>185192</v>
      </c>
      <c r="DM27" s="681"/>
      <c r="DN27" s="681"/>
      <c r="DO27" s="681"/>
      <c r="DP27" s="681"/>
      <c r="DQ27" s="681"/>
      <c r="DR27" s="681"/>
      <c r="DS27" s="681"/>
      <c r="DT27" s="681"/>
      <c r="DU27" s="681"/>
      <c r="DV27" s="682"/>
      <c r="DW27" s="650">
        <v>6.7</v>
      </c>
      <c r="DX27" s="679"/>
      <c r="DY27" s="679"/>
      <c r="DZ27" s="679"/>
      <c r="EA27" s="679"/>
      <c r="EB27" s="679"/>
      <c r="EC27" s="680"/>
    </row>
    <row r="28" spans="2:133" ht="11.25" customHeight="1" x14ac:dyDescent="0.15">
      <c r="B28" s="642" t="s">
        <v>297</v>
      </c>
      <c r="C28" s="643"/>
      <c r="D28" s="643"/>
      <c r="E28" s="643"/>
      <c r="F28" s="643"/>
      <c r="G28" s="643"/>
      <c r="H28" s="643"/>
      <c r="I28" s="643"/>
      <c r="J28" s="643"/>
      <c r="K28" s="643"/>
      <c r="L28" s="643"/>
      <c r="M28" s="643"/>
      <c r="N28" s="643"/>
      <c r="O28" s="643"/>
      <c r="P28" s="643"/>
      <c r="Q28" s="644"/>
      <c r="R28" s="645">
        <v>22203</v>
      </c>
      <c r="S28" s="646"/>
      <c r="T28" s="646"/>
      <c r="U28" s="646"/>
      <c r="V28" s="646"/>
      <c r="W28" s="646"/>
      <c r="X28" s="646"/>
      <c r="Y28" s="647"/>
      <c r="Z28" s="648">
        <v>0.4</v>
      </c>
      <c r="AA28" s="648"/>
      <c r="AB28" s="648"/>
      <c r="AC28" s="648"/>
      <c r="AD28" s="649" t="s">
        <v>224</v>
      </c>
      <c r="AE28" s="649"/>
      <c r="AF28" s="649"/>
      <c r="AG28" s="649"/>
      <c r="AH28" s="649"/>
      <c r="AI28" s="649"/>
      <c r="AJ28" s="649"/>
      <c r="AK28" s="649"/>
      <c r="AL28" s="650" t="s">
        <v>224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298</v>
      </c>
      <c r="CE28" s="661"/>
      <c r="CF28" s="661"/>
      <c r="CG28" s="661"/>
      <c r="CH28" s="661"/>
      <c r="CI28" s="661"/>
      <c r="CJ28" s="661"/>
      <c r="CK28" s="661"/>
      <c r="CL28" s="661"/>
      <c r="CM28" s="661"/>
      <c r="CN28" s="661"/>
      <c r="CO28" s="661"/>
      <c r="CP28" s="661"/>
      <c r="CQ28" s="662"/>
      <c r="CR28" s="645">
        <v>504475</v>
      </c>
      <c r="CS28" s="646"/>
      <c r="CT28" s="646"/>
      <c r="CU28" s="646"/>
      <c r="CV28" s="646"/>
      <c r="CW28" s="646"/>
      <c r="CX28" s="646"/>
      <c r="CY28" s="647"/>
      <c r="CZ28" s="650">
        <v>9.1</v>
      </c>
      <c r="DA28" s="679"/>
      <c r="DB28" s="679"/>
      <c r="DC28" s="683"/>
      <c r="DD28" s="654">
        <v>502695</v>
      </c>
      <c r="DE28" s="646"/>
      <c r="DF28" s="646"/>
      <c r="DG28" s="646"/>
      <c r="DH28" s="646"/>
      <c r="DI28" s="646"/>
      <c r="DJ28" s="646"/>
      <c r="DK28" s="647"/>
      <c r="DL28" s="654">
        <v>502695</v>
      </c>
      <c r="DM28" s="646"/>
      <c r="DN28" s="646"/>
      <c r="DO28" s="646"/>
      <c r="DP28" s="646"/>
      <c r="DQ28" s="646"/>
      <c r="DR28" s="646"/>
      <c r="DS28" s="646"/>
      <c r="DT28" s="646"/>
      <c r="DU28" s="646"/>
      <c r="DV28" s="647"/>
      <c r="DW28" s="650">
        <v>18.3</v>
      </c>
      <c r="DX28" s="679"/>
      <c r="DY28" s="679"/>
      <c r="DZ28" s="679"/>
      <c r="EA28" s="679"/>
      <c r="EB28" s="679"/>
      <c r="EC28" s="680"/>
    </row>
    <row r="29" spans="2:133" ht="11.25" customHeight="1" x14ac:dyDescent="0.15">
      <c r="B29" s="642" t="s">
        <v>299</v>
      </c>
      <c r="C29" s="643"/>
      <c r="D29" s="643"/>
      <c r="E29" s="643"/>
      <c r="F29" s="643"/>
      <c r="G29" s="643"/>
      <c r="H29" s="643"/>
      <c r="I29" s="643"/>
      <c r="J29" s="643"/>
      <c r="K29" s="643"/>
      <c r="L29" s="643"/>
      <c r="M29" s="643"/>
      <c r="N29" s="643"/>
      <c r="O29" s="643"/>
      <c r="P29" s="643"/>
      <c r="Q29" s="644"/>
      <c r="R29" s="645">
        <v>95821</v>
      </c>
      <c r="S29" s="646"/>
      <c r="T29" s="646"/>
      <c r="U29" s="646"/>
      <c r="V29" s="646"/>
      <c r="W29" s="646"/>
      <c r="X29" s="646"/>
      <c r="Y29" s="647"/>
      <c r="Z29" s="648">
        <v>1.7</v>
      </c>
      <c r="AA29" s="648"/>
      <c r="AB29" s="648"/>
      <c r="AC29" s="648"/>
      <c r="AD29" s="649" t="s">
        <v>224</v>
      </c>
      <c r="AE29" s="649"/>
      <c r="AF29" s="649"/>
      <c r="AG29" s="649"/>
      <c r="AH29" s="649"/>
      <c r="AI29" s="649"/>
      <c r="AJ29" s="649"/>
      <c r="AK29" s="649"/>
      <c r="AL29" s="650" t="s">
        <v>224</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300</v>
      </c>
      <c r="CE29" s="690"/>
      <c r="CF29" s="660" t="s">
        <v>301</v>
      </c>
      <c r="CG29" s="661"/>
      <c r="CH29" s="661"/>
      <c r="CI29" s="661"/>
      <c r="CJ29" s="661"/>
      <c r="CK29" s="661"/>
      <c r="CL29" s="661"/>
      <c r="CM29" s="661"/>
      <c r="CN29" s="661"/>
      <c r="CO29" s="661"/>
      <c r="CP29" s="661"/>
      <c r="CQ29" s="662"/>
      <c r="CR29" s="645">
        <v>504363</v>
      </c>
      <c r="CS29" s="681"/>
      <c r="CT29" s="681"/>
      <c r="CU29" s="681"/>
      <c r="CV29" s="681"/>
      <c r="CW29" s="681"/>
      <c r="CX29" s="681"/>
      <c r="CY29" s="682"/>
      <c r="CZ29" s="650">
        <v>9.1</v>
      </c>
      <c r="DA29" s="679"/>
      <c r="DB29" s="679"/>
      <c r="DC29" s="683"/>
      <c r="DD29" s="654">
        <v>502583</v>
      </c>
      <c r="DE29" s="681"/>
      <c r="DF29" s="681"/>
      <c r="DG29" s="681"/>
      <c r="DH29" s="681"/>
      <c r="DI29" s="681"/>
      <c r="DJ29" s="681"/>
      <c r="DK29" s="682"/>
      <c r="DL29" s="654">
        <v>502583</v>
      </c>
      <c r="DM29" s="681"/>
      <c r="DN29" s="681"/>
      <c r="DO29" s="681"/>
      <c r="DP29" s="681"/>
      <c r="DQ29" s="681"/>
      <c r="DR29" s="681"/>
      <c r="DS29" s="681"/>
      <c r="DT29" s="681"/>
      <c r="DU29" s="681"/>
      <c r="DV29" s="682"/>
      <c r="DW29" s="650">
        <v>18.3</v>
      </c>
      <c r="DX29" s="679"/>
      <c r="DY29" s="679"/>
      <c r="DZ29" s="679"/>
      <c r="EA29" s="679"/>
      <c r="EB29" s="679"/>
      <c r="EC29" s="680"/>
    </row>
    <row r="30" spans="2:133" ht="11.25" customHeight="1" x14ac:dyDescent="0.15">
      <c r="B30" s="642" t="s">
        <v>302</v>
      </c>
      <c r="C30" s="643"/>
      <c r="D30" s="643"/>
      <c r="E30" s="643"/>
      <c r="F30" s="643"/>
      <c r="G30" s="643"/>
      <c r="H30" s="643"/>
      <c r="I30" s="643"/>
      <c r="J30" s="643"/>
      <c r="K30" s="643"/>
      <c r="L30" s="643"/>
      <c r="M30" s="643"/>
      <c r="N30" s="643"/>
      <c r="O30" s="643"/>
      <c r="P30" s="643"/>
      <c r="Q30" s="644"/>
      <c r="R30" s="645">
        <v>28793</v>
      </c>
      <c r="S30" s="646"/>
      <c r="T30" s="646"/>
      <c r="U30" s="646"/>
      <c r="V30" s="646"/>
      <c r="W30" s="646"/>
      <c r="X30" s="646"/>
      <c r="Y30" s="647"/>
      <c r="Z30" s="648">
        <v>0.5</v>
      </c>
      <c r="AA30" s="648"/>
      <c r="AB30" s="648"/>
      <c r="AC30" s="648"/>
      <c r="AD30" s="649" t="s">
        <v>224</v>
      </c>
      <c r="AE30" s="649"/>
      <c r="AF30" s="649"/>
      <c r="AG30" s="649"/>
      <c r="AH30" s="649"/>
      <c r="AI30" s="649"/>
      <c r="AJ30" s="649"/>
      <c r="AK30" s="649"/>
      <c r="AL30" s="650" t="s">
        <v>224</v>
      </c>
      <c r="AM30" s="651"/>
      <c r="AN30" s="651"/>
      <c r="AO30" s="652"/>
      <c r="AP30" s="624" t="s">
        <v>218</v>
      </c>
      <c r="AQ30" s="625"/>
      <c r="AR30" s="625"/>
      <c r="AS30" s="625"/>
      <c r="AT30" s="625"/>
      <c r="AU30" s="625"/>
      <c r="AV30" s="625"/>
      <c r="AW30" s="625"/>
      <c r="AX30" s="625"/>
      <c r="AY30" s="625"/>
      <c r="AZ30" s="625"/>
      <c r="BA30" s="625"/>
      <c r="BB30" s="625"/>
      <c r="BC30" s="625"/>
      <c r="BD30" s="625"/>
      <c r="BE30" s="625"/>
      <c r="BF30" s="626"/>
      <c r="BG30" s="624" t="s">
        <v>303</v>
      </c>
      <c r="BH30" s="698"/>
      <c r="BI30" s="698"/>
      <c r="BJ30" s="698"/>
      <c r="BK30" s="698"/>
      <c r="BL30" s="698"/>
      <c r="BM30" s="698"/>
      <c r="BN30" s="698"/>
      <c r="BO30" s="698"/>
      <c r="BP30" s="698"/>
      <c r="BQ30" s="699"/>
      <c r="BR30" s="624" t="s">
        <v>304</v>
      </c>
      <c r="BS30" s="698"/>
      <c r="BT30" s="698"/>
      <c r="BU30" s="698"/>
      <c r="BV30" s="698"/>
      <c r="BW30" s="698"/>
      <c r="BX30" s="698"/>
      <c r="BY30" s="698"/>
      <c r="BZ30" s="698"/>
      <c r="CA30" s="698"/>
      <c r="CB30" s="699"/>
      <c r="CD30" s="691"/>
      <c r="CE30" s="692"/>
      <c r="CF30" s="660" t="s">
        <v>305</v>
      </c>
      <c r="CG30" s="661"/>
      <c r="CH30" s="661"/>
      <c r="CI30" s="661"/>
      <c r="CJ30" s="661"/>
      <c r="CK30" s="661"/>
      <c r="CL30" s="661"/>
      <c r="CM30" s="661"/>
      <c r="CN30" s="661"/>
      <c r="CO30" s="661"/>
      <c r="CP30" s="661"/>
      <c r="CQ30" s="662"/>
      <c r="CR30" s="645">
        <v>480032</v>
      </c>
      <c r="CS30" s="646"/>
      <c r="CT30" s="646"/>
      <c r="CU30" s="646"/>
      <c r="CV30" s="646"/>
      <c r="CW30" s="646"/>
      <c r="CX30" s="646"/>
      <c r="CY30" s="647"/>
      <c r="CZ30" s="650">
        <v>8.6999999999999993</v>
      </c>
      <c r="DA30" s="679"/>
      <c r="DB30" s="679"/>
      <c r="DC30" s="683"/>
      <c r="DD30" s="654">
        <v>478299</v>
      </c>
      <c r="DE30" s="646"/>
      <c r="DF30" s="646"/>
      <c r="DG30" s="646"/>
      <c r="DH30" s="646"/>
      <c r="DI30" s="646"/>
      <c r="DJ30" s="646"/>
      <c r="DK30" s="647"/>
      <c r="DL30" s="654">
        <v>478299</v>
      </c>
      <c r="DM30" s="646"/>
      <c r="DN30" s="646"/>
      <c r="DO30" s="646"/>
      <c r="DP30" s="646"/>
      <c r="DQ30" s="646"/>
      <c r="DR30" s="646"/>
      <c r="DS30" s="646"/>
      <c r="DT30" s="646"/>
      <c r="DU30" s="646"/>
      <c r="DV30" s="647"/>
      <c r="DW30" s="650">
        <v>17.399999999999999</v>
      </c>
      <c r="DX30" s="679"/>
      <c r="DY30" s="679"/>
      <c r="DZ30" s="679"/>
      <c r="EA30" s="679"/>
      <c r="EB30" s="679"/>
      <c r="EC30" s="680"/>
    </row>
    <row r="31" spans="2:133" ht="11.25" customHeight="1" x14ac:dyDescent="0.15">
      <c r="B31" s="642" t="s">
        <v>306</v>
      </c>
      <c r="C31" s="643"/>
      <c r="D31" s="643"/>
      <c r="E31" s="643"/>
      <c r="F31" s="643"/>
      <c r="G31" s="643"/>
      <c r="H31" s="643"/>
      <c r="I31" s="643"/>
      <c r="J31" s="643"/>
      <c r="K31" s="643"/>
      <c r="L31" s="643"/>
      <c r="M31" s="643"/>
      <c r="N31" s="643"/>
      <c r="O31" s="643"/>
      <c r="P31" s="643"/>
      <c r="Q31" s="644"/>
      <c r="R31" s="645">
        <v>319955</v>
      </c>
      <c r="S31" s="646"/>
      <c r="T31" s="646"/>
      <c r="U31" s="646"/>
      <c r="V31" s="646"/>
      <c r="W31" s="646"/>
      <c r="X31" s="646"/>
      <c r="Y31" s="647"/>
      <c r="Z31" s="648">
        <v>5.6</v>
      </c>
      <c r="AA31" s="648"/>
      <c r="AB31" s="648"/>
      <c r="AC31" s="648"/>
      <c r="AD31" s="649" t="s">
        <v>224</v>
      </c>
      <c r="AE31" s="649"/>
      <c r="AF31" s="649"/>
      <c r="AG31" s="649"/>
      <c r="AH31" s="649"/>
      <c r="AI31" s="649"/>
      <c r="AJ31" s="649"/>
      <c r="AK31" s="649"/>
      <c r="AL31" s="650" t="s">
        <v>224</v>
      </c>
      <c r="AM31" s="651"/>
      <c r="AN31" s="651"/>
      <c r="AO31" s="652"/>
      <c r="AP31" s="702" t="s">
        <v>307</v>
      </c>
      <c r="AQ31" s="703"/>
      <c r="AR31" s="703"/>
      <c r="AS31" s="703"/>
      <c r="AT31" s="708" t="s">
        <v>308</v>
      </c>
      <c r="AU31" s="231"/>
      <c r="AV31" s="231"/>
      <c r="AW31" s="231"/>
      <c r="AX31" s="631" t="s">
        <v>185</v>
      </c>
      <c r="AY31" s="632"/>
      <c r="AZ31" s="632"/>
      <c r="BA31" s="632"/>
      <c r="BB31" s="632"/>
      <c r="BC31" s="632"/>
      <c r="BD31" s="632"/>
      <c r="BE31" s="632"/>
      <c r="BF31" s="633"/>
      <c r="BG31" s="713">
        <v>98.4</v>
      </c>
      <c r="BH31" s="700"/>
      <c r="BI31" s="700"/>
      <c r="BJ31" s="700"/>
      <c r="BK31" s="700"/>
      <c r="BL31" s="700"/>
      <c r="BM31" s="640">
        <v>92.9</v>
      </c>
      <c r="BN31" s="700"/>
      <c r="BO31" s="700"/>
      <c r="BP31" s="700"/>
      <c r="BQ31" s="701"/>
      <c r="BR31" s="713">
        <v>98.7</v>
      </c>
      <c r="BS31" s="700"/>
      <c r="BT31" s="700"/>
      <c r="BU31" s="700"/>
      <c r="BV31" s="700"/>
      <c r="BW31" s="700"/>
      <c r="BX31" s="640">
        <v>92.9</v>
      </c>
      <c r="BY31" s="700"/>
      <c r="BZ31" s="700"/>
      <c r="CA31" s="700"/>
      <c r="CB31" s="701"/>
      <c r="CD31" s="691"/>
      <c r="CE31" s="692"/>
      <c r="CF31" s="660" t="s">
        <v>309</v>
      </c>
      <c r="CG31" s="661"/>
      <c r="CH31" s="661"/>
      <c r="CI31" s="661"/>
      <c r="CJ31" s="661"/>
      <c r="CK31" s="661"/>
      <c r="CL31" s="661"/>
      <c r="CM31" s="661"/>
      <c r="CN31" s="661"/>
      <c r="CO31" s="661"/>
      <c r="CP31" s="661"/>
      <c r="CQ31" s="662"/>
      <c r="CR31" s="645">
        <v>24331</v>
      </c>
      <c r="CS31" s="681"/>
      <c r="CT31" s="681"/>
      <c r="CU31" s="681"/>
      <c r="CV31" s="681"/>
      <c r="CW31" s="681"/>
      <c r="CX31" s="681"/>
      <c r="CY31" s="682"/>
      <c r="CZ31" s="650">
        <v>0.4</v>
      </c>
      <c r="DA31" s="679"/>
      <c r="DB31" s="679"/>
      <c r="DC31" s="683"/>
      <c r="DD31" s="654">
        <v>24284</v>
      </c>
      <c r="DE31" s="681"/>
      <c r="DF31" s="681"/>
      <c r="DG31" s="681"/>
      <c r="DH31" s="681"/>
      <c r="DI31" s="681"/>
      <c r="DJ31" s="681"/>
      <c r="DK31" s="682"/>
      <c r="DL31" s="654">
        <v>24284</v>
      </c>
      <c r="DM31" s="681"/>
      <c r="DN31" s="681"/>
      <c r="DO31" s="681"/>
      <c r="DP31" s="681"/>
      <c r="DQ31" s="681"/>
      <c r="DR31" s="681"/>
      <c r="DS31" s="681"/>
      <c r="DT31" s="681"/>
      <c r="DU31" s="681"/>
      <c r="DV31" s="682"/>
      <c r="DW31" s="650">
        <v>0.9</v>
      </c>
      <c r="DX31" s="679"/>
      <c r="DY31" s="679"/>
      <c r="DZ31" s="679"/>
      <c r="EA31" s="679"/>
      <c r="EB31" s="679"/>
      <c r="EC31" s="680"/>
    </row>
    <row r="32" spans="2:133" ht="11.25" customHeight="1" x14ac:dyDescent="0.15">
      <c r="B32" s="695" t="s">
        <v>310</v>
      </c>
      <c r="C32" s="696"/>
      <c r="D32" s="696"/>
      <c r="E32" s="696"/>
      <c r="F32" s="696"/>
      <c r="G32" s="696"/>
      <c r="H32" s="696"/>
      <c r="I32" s="696"/>
      <c r="J32" s="696"/>
      <c r="K32" s="696"/>
      <c r="L32" s="696"/>
      <c r="M32" s="696"/>
      <c r="N32" s="696"/>
      <c r="O32" s="696"/>
      <c r="P32" s="696"/>
      <c r="Q32" s="697"/>
      <c r="R32" s="645">
        <v>20645</v>
      </c>
      <c r="S32" s="646"/>
      <c r="T32" s="646"/>
      <c r="U32" s="646"/>
      <c r="V32" s="646"/>
      <c r="W32" s="646"/>
      <c r="X32" s="646"/>
      <c r="Y32" s="647"/>
      <c r="Z32" s="648">
        <v>0.4</v>
      </c>
      <c r="AA32" s="648"/>
      <c r="AB32" s="648"/>
      <c r="AC32" s="648"/>
      <c r="AD32" s="649">
        <v>20645</v>
      </c>
      <c r="AE32" s="649"/>
      <c r="AF32" s="649"/>
      <c r="AG32" s="649"/>
      <c r="AH32" s="649"/>
      <c r="AI32" s="649"/>
      <c r="AJ32" s="649"/>
      <c r="AK32" s="649"/>
      <c r="AL32" s="650">
        <v>0.8</v>
      </c>
      <c r="AM32" s="651"/>
      <c r="AN32" s="651"/>
      <c r="AO32" s="652"/>
      <c r="AP32" s="704"/>
      <c r="AQ32" s="705"/>
      <c r="AR32" s="705"/>
      <c r="AS32" s="705"/>
      <c r="AT32" s="709"/>
      <c r="AU32" s="230" t="s">
        <v>311</v>
      </c>
      <c r="AV32" s="230"/>
      <c r="AW32" s="230"/>
      <c r="AX32" s="642" t="s">
        <v>312</v>
      </c>
      <c r="AY32" s="643"/>
      <c r="AZ32" s="643"/>
      <c r="BA32" s="643"/>
      <c r="BB32" s="643"/>
      <c r="BC32" s="643"/>
      <c r="BD32" s="643"/>
      <c r="BE32" s="643"/>
      <c r="BF32" s="644"/>
      <c r="BG32" s="714">
        <v>98</v>
      </c>
      <c r="BH32" s="681"/>
      <c r="BI32" s="681"/>
      <c r="BJ32" s="681"/>
      <c r="BK32" s="681"/>
      <c r="BL32" s="681"/>
      <c r="BM32" s="651">
        <v>93.6</v>
      </c>
      <c r="BN32" s="711"/>
      <c r="BO32" s="711"/>
      <c r="BP32" s="711"/>
      <c r="BQ32" s="712"/>
      <c r="BR32" s="714">
        <v>98.9</v>
      </c>
      <c r="BS32" s="681"/>
      <c r="BT32" s="681"/>
      <c r="BU32" s="681"/>
      <c r="BV32" s="681"/>
      <c r="BW32" s="681"/>
      <c r="BX32" s="651">
        <v>94</v>
      </c>
      <c r="BY32" s="711"/>
      <c r="BZ32" s="711"/>
      <c r="CA32" s="711"/>
      <c r="CB32" s="712"/>
      <c r="CD32" s="693"/>
      <c r="CE32" s="694"/>
      <c r="CF32" s="660" t="s">
        <v>313</v>
      </c>
      <c r="CG32" s="661"/>
      <c r="CH32" s="661"/>
      <c r="CI32" s="661"/>
      <c r="CJ32" s="661"/>
      <c r="CK32" s="661"/>
      <c r="CL32" s="661"/>
      <c r="CM32" s="661"/>
      <c r="CN32" s="661"/>
      <c r="CO32" s="661"/>
      <c r="CP32" s="661"/>
      <c r="CQ32" s="662"/>
      <c r="CR32" s="645">
        <v>112</v>
      </c>
      <c r="CS32" s="646"/>
      <c r="CT32" s="646"/>
      <c r="CU32" s="646"/>
      <c r="CV32" s="646"/>
      <c r="CW32" s="646"/>
      <c r="CX32" s="646"/>
      <c r="CY32" s="647"/>
      <c r="CZ32" s="650">
        <v>0</v>
      </c>
      <c r="DA32" s="679"/>
      <c r="DB32" s="679"/>
      <c r="DC32" s="683"/>
      <c r="DD32" s="654">
        <v>112</v>
      </c>
      <c r="DE32" s="646"/>
      <c r="DF32" s="646"/>
      <c r="DG32" s="646"/>
      <c r="DH32" s="646"/>
      <c r="DI32" s="646"/>
      <c r="DJ32" s="646"/>
      <c r="DK32" s="647"/>
      <c r="DL32" s="654">
        <v>112</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314</v>
      </c>
      <c r="C33" s="643"/>
      <c r="D33" s="643"/>
      <c r="E33" s="643"/>
      <c r="F33" s="643"/>
      <c r="G33" s="643"/>
      <c r="H33" s="643"/>
      <c r="I33" s="643"/>
      <c r="J33" s="643"/>
      <c r="K33" s="643"/>
      <c r="L33" s="643"/>
      <c r="M33" s="643"/>
      <c r="N33" s="643"/>
      <c r="O33" s="643"/>
      <c r="P33" s="643"/>
      <c r="Q33" s="644"/>
      <c r="R33" s="645">
        <v>309832</v>
      </c>
      <c r="S33" s="646"/>
      <c r="T33" s="646"/>
      <c r="U33" s="646"/>
      <c r="V33" s="646"/>
      <c r="W33" s="646"/>
      <c r="X33" s="646"/>
      <c r="Y33" s="647"/>
      <c r="Z33" s="648">
        <v>5.5</v>
      </c>
      <c r="AA33" s="648"/>
      <c r="AB33" s="648"/>
      <c r="AC33" s="648"/>
      <c r="AD33" s="649" t="s">
        <v>224</v>
      </c>
      <c r="AE33" s="649"/>
      <c r="AF33" s="649"/>
      <c r="AG33" s="649"/>
      <c r="AH33" s="649"/>
      <c r="AI33" s="649"/>
      <c r="AJ33" s="649"/>
      <c r="AK33" s="649"/>
      <c r="AL33" s="650" t="s">
        <v>224</v>
      </c>
      <c r="AM33" s="651"/>
      <c r="AN33" s="651"/>
      <c r="AO33" s="652"/>
      <c r="AP33" s="706"/>
      <c r="AQ33" s="707"/>
      <c r="AR33" s="707"/>
      <c r="AS33" s="707"/>
      <c r="AT33" s="710"/>
      <c r="AU33" s="232"/>
      <c r="AV33" s="232"/>
      <c r="AW33" s="232"/>
      <c r="AX33" s="686" t="s">
        <v>315</v>
      </c>
      <c r="AY33" s="687"/>
      <c r="AZ33" s="687"/>
      <c r="BA33" s="687"/>
      <c r="BB33" s="687"/>
      <c r="BC33" s="687"/>
      <c r="BD33" s="687"/>
      <c r="BE33" s="687"/>
      <c r="BF33" s="688"/>
      <c r="BG33" s="715">
        <v>98.9</v>
      </c>
      <c r="BH33" s="716"/>
      <c r="BI33" s="716"/>
      <c r="BJ33" s="716"/>
      <c r="BK33" s="716"/>
      <c r="BL33" s="716"/>
      <c r="BM33" s="717">
        <v>92.6</v>
      </c>
      <c r="BN33" s="716"/>
      <c r="BO33" s="716"/>
      <c r="BP33" s="716"/>
      <c r="BQ33" s="718"/>
      <c r="BR33" s="715">
        <v>98.8</v>
      </c>
      <c r="BS33" s="716"/>
      <c r="BT33" s="716"/>
      <c r="BU33" s="716"/>
      <c r="BV33" s="716"/>
      <c r="BW33" s="716"/>
      <c r="BX33" s="717">
        <v>92.2</v>
      </c>
      <c r="BY33" s="716"/>
      <c r="BZ33" s="716"/>
      <c r="CA33" s="716"/>
      <c r="CB33" s="718"/>
      <c r="CD33" s="660" t="s">
        <v>316</v>
      </c>
      <c r="CE33" s="661"/>
      <c r="CF33" s="661"/>
      <c r="CG33" s="661"/>
      <c r="CH33" s="661"/>
      <c r="CI33" s="661"/>
      <c r="CJ33" s="661"/>
      <c r="CK33" s="661"/>
      <c r="CL33" s="661"/>
      <c r="CM33" s="661"/>
      <c r="CN33" s="661"/>
      <c r="CO33" s="661"/>
      <c r="CP33" s="661"/>
      <c r="CQ33" s="662"/>
      <c r="CR33" s="645">
        <v>1937932</v>
      </c>
      <c r="CS33" s="681"/>
      <c r="CT33" s="681"/>
      <c r="CU33" s="681"/>
      <c r="CV33" s="681"/>
      <c r="CW33" s="681"/>
      <c r="CX33" s="681"/>
      <c r="CY33" s="682"/>
      <c r="CZ33" s="650">
        <v>35</v>
      </c>
      <c r="DA33" s="679"/>
      <c r="DB33" s="679"/>
      <c r="DC33" s="683"/>
      <c r="DD33" s="654">
        <v>1572668</v>
      </c>
      <c r="DE33" s="681"/>
      <c r="DF33" s="681"/>
      <c r="DG33" s="681"/>
      <c r="DH33" s="681"/>
      <c r="DI33" s="681"/>
      <c r="DJ33" s="681"/>
      <c r="DK33" s="682"/>
      <c r="DL33" s="654">
        <v>1187020</v>
      </c>
      <c r="DM33" s="681"/>
      <c r="DN33" s="681"/>
      <c r="DO33" s="681"/>
      <c r="DP33" s="681"/>
      <c r="DQ33" s="681"/>
      <c r="DR33" s="681"/>
      <c r="DS33" s="681"/>
      <c r="DT33" s="681"/>
      <c r="DU33" s="681"/>
      <c r="DV33" s="682"/>
      <c r="DW33" s="650">
        <v>43.2</v>
      </c>
      <c r="DX33" s="679"/>
      <c r="DY33" s="679"/>
      <c r="DZ33" s="679"/>
      <c r="EA33" s="679"/>
      <c r="EB33" s="679"/>
      <c r="EC33" s="680"/>
    </row>
    <row r="34" spans="2:133" ht="11.25" customHeight="1" x14ac:dyDescent="0.15">
      <c r="B34" s="642" t="s">
        <v>317</v>
      </c>
      <c r="C34" s="643"/>
      <c r="D34" s="643"/>
      <c r="E34" s="643"/>
      <c r="F34" s="643"/>
      <c r="G34" s="643"/>
      <c r="H34" s="643"/>
      <c r="I34" s="643"/>
      <c r="J34" s="643"/>
      <c r="K34" s="643"/>
      <c r="L34" s="643"/>
      <c r="M34" s="643"/>
      <c r="N34" s="643"/>
      <c r="O34" s="643"/>
      <c r="P34" s="643"/>
      <c r="Q34" s="644"/>
      <c r="R34" s="645">
        <v>17129</v>
      </c>
      <c r="S34" s="646"/>
      <c r="T34" s="646"/>
      <c r="U34" s="646"/>
      <c r="V34" s="646"/>
      <c r="W34" s="646"/>
      <c r="X34" s="646"/>
      <c r="Y34" s="647"/>
      <c r="Z34" s="648">
        <v>0.3</v>
      </c>
      <c r="AA34" s="648"/>
      <c r="AB34" s="648"/>
      <c r="AC34" s="648"/>
      <c r="AD34" s="649">
        <v>10180</v>
      </c>
      <c r="AE34" s="649"/>
      <c r="AF34" s="649"/>
      <c r="AG34" s="649"/>
      <c r="AH34" s="649"/>
      <c r="AI34" s="649"/>
      <c r="AJ34" s="649"/>
      <c r="AK34" s="649"/>
      <c r="AL34" s="650">
        <v>0.4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318</v>
      </c>
      <c r="CE34" s="661"/>
      <c r="CF34" s="661"/>
      <c r="CG34" s="661"/>
      <c r="CH34" s="661"/>
      <c r="CI34" s="661"/>
      <c r="CJ34" s="661"/>
      <c r="CK34" s="661"/>
      <c r="CL34" s="661"/>
      <c r="CM34" s="661"/>
      <c r="CN34" s="661"/>
      <c r="CO34" s="661"/>
      <c r="CP34" s="661"/>
      <c r="CQ34" s="662"/>
      <c r="CR34" s="645">
        <v>570519</v>
      </c>
      <c r="CS34" s="646"/>
      <c r="CT34" s="646"/>
      <c r="CU34" s="646"/>
      <c r="CV34" s="646"/>
      <c r="CW34" s="646"/>
      <c r="CX34" s="646"/>
      <c r="CY34" s="647"/>
      <c r="CZ34" s="650">
        <v>10.3</v>
      </c>
      <c r="DA34" s="679"/>
      <c r="DB34" s="679"/>
      <c r="DC34" s="683"/>
      <c r="DD34" s="654">
        <v>391925</v>
      </c>
      <c r="DE34" s="646"/>
      <c r="DF34" s="646"/>
      <c r="DG34" s="646"/>
      <c r="DH34" s="646"/>
      <c r="DI34" s="646"/>
      <c r="DJ34" s="646"/>
      <c r="DK34" s="647"/>
      <c r="DL34" s="654">
        <v>288443</v>
      </c>
      <c r="DM34" s="646"/>
      <c r="DN34" s="646"/>
      <c r="DO34" s="646"/>
      <c r="DP34" s="646"/>
      <c r="DQ34" s="646"/>
      <c r="DR34" s="646"/>
      <c r="DS34" s="646"/>
      <c r="DT34" s="646"/>
      <c r="DU34" s="646"/>
      <c r="DV34" s="647"/>
      <c r="DW34" s="650">
        <v>10.5</v>
      </c>
      <c r="DX34" s="679"/>
      <c r="DY34" s="679"/>
      <c r="DZ34" s="679"/>
      <c r="EA34" s="679"/>
      <c r="EB34" s="679"/>
      <c r="EC34" s="680"/>
    </row>
    <row r="35" spans="2:133" ht="11.25" customHeight="1" x14ac:dyDescent="0.15">
      <c r="B35" s="642" t="s">
        <v>319</v>
      </c>
      <c r="C35" s="643"/>
      <c r="D35" s="643"/>
      <c r="E35" s="643"/>
      <c r="F35" s="643"/>
      <c r="G35" s="643"/>
      <c r="H35" s="643"/>
      <c r="I35" s="643"/>
      <c r="J35" s="643"/>
      <c r="K35" s="643"/>
      <c r="L35" s="643"/>
      <c r="M35" s="643"/>
      <c r="N35" s="643"/>
      <c r="O35" s="643"/>
      <c r="P35" s="643"/>
      <c r="Q35" s="644"/>
      <c r="R35" s="645">
        <v>32214</v>
      </c>
      <c r="S35" s="646"/>
      <c r="T35" s="646"/>
      <c r="U35" s="646"/>
      <c r="V35" s="646"/>
      <c r="W35" s="646"/>
      <c r="X35" s="646"/>
      <c r="Y35" s="647"/>
      <c r="Z35" s="648">
        <v>0.6</v>
      </c>
      <c r="AA35" s="648"/>
      <c r="AB35" s="648"/>
      <c r="AC35" s="648"/>
      <c r="AD35" s="649" t="s">
        <v>224</v>
      </c>
      <c r="AE35" s="649"/>
      <c r="AF35" s="649"/>
      <c r="AG35" s="649"/>
      <c r="AH35" s="649"/>
      <c r="AI35" s="649"/>
      <c r="AJ35" s="649"/>
      <c r="AK35" s="649"/>
      <c r="AL35" s="650" t="s">
        <v>224</v>
      </c>
      <c r="AM35" s="651"/>
      <c r="AN35" s="651"/>
      <c r="AO35" s="652"/>
      <c r="AP35" s="235"/>
      <c r="AQ35" s="624" t="s">
        <v>320</v>
      </c>
      <c r="AR35" s="625"/>
      <c r="AS35" s="625"/>
      <c r="AT35" s="625"/>
      <c r="AU35" s="625"/>
      <c r="AV35" s="625"/>
      <c r="AW35" s="625"/>
      <c r="AX35" s="625"/>
      <c r="AY35" s="625"/>
      <c r="AZ35" s="625"/>
      <c r="BA35" s="625"/>
      <c r="BB35" s="625"/>
      <c r="BC35" s="625"/>
      <c r="BD35" s="625"/>
      <c r="BE35" s="625"/>
      <c r="BF35" s="626"/>
      <c r="BG35" s="624" t="s">
        <v>321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322</v>
      </c>
      <c r="CE35" s="661"/>
      <c r="CF35" s="661"/>
      <c r="CG35" s="661"/>
      <c r="CH35" s="661"/>
      <c r="CI35" s="661"/>
      <c r="CJ35" s="661"/>
      <c r="CK35" s="661"/>
      <c r="CL35" s="661"/>
      <c r="CM35" s="661"/>
      <c r="CN35" s="661"/>
      <c r="CO35" s="661"/>
      <c r="CP35" s="661"/>
      <c r="CQ35" s="662"/>
      <c r="CR35" s="645">
        <v>41305</v>
      </c>
      <c r="CS35" s="681"/>
      <c r="CT35" s="681"/>
      <c r="CU35" s="681"/>
      <c r="CV35" s="681"/>
      <c r="CW35" s="681"/>
      <c r="CX35" s="681"/>
      <c r="CY35" s="682"/>
      <c r="CZ35" s="650">
        <v>0.7</v>
      </c>
      <c r="DA35" s="679"/>
      <c r="DB35" s="679"/>
      <c r="DC35" s="683"/>
      <c r="DD35" s="654">
        <v>14250</v>
      </c>
      <c r="DE35" s="681"/>
      <c r="DF35" s="681"/>
      <c r="DG35" s="681"/>
      <c r="DH35" s="681"/>
      <c r="DI35" s="681"/>
      <c r="DJ35" s="681"/>
      <c r="DK35" s="682"/>
      <c r="DL35" s="654">
        <v>14250</v>
      </c>
      <c r="DM35" s="681"/>
      <c r="DN35" s="681"/>
      <c r="DO35" s="681"/>
      <c r="DP35" s="681"/>
      <c r="DQ35" s="681"/>
      <c r="DR35" s="681"/>
      <c r="DS35" s="681"/>
      <c r="DT35" s="681"/>
      <c r="DU35" s="681"/>
      <c r="DV35" s="682"/>
      <c r="DW35" s="650">
        <v>0.5</v>
      </c>
      <c r="DX35" s="679"/>
      <c r="DY35" s="679"/>
      <c r="DZ35" s="679"/>
      <c r="EA35" s="679"/>
      <c r="EB35" s="679"/>
      <c r="EC35" s="680"/>
    </row>
    <row r="36" spans="2:133" ht="11.25" customHeight="1" x14ac:dyDescent="0.15">
      <c r="B36" s="642" t="s">
        <v>323</v>
      </c>
      <c r="C36" s="643"/>
      <c r="D36" s="643"/>
      <c r="E36" s="643"/>
      <c r="F36" s="643"/>
      <c r="G36" s="643"/>
      <c r="H36" s="643"/>
      <c r="I36" s="643"/>
      <c r="J36" s="643"/>
      <c r="K36" s="643"/>
      <c r="L36" s="643"/>
      <c r="M36" s="643"/>
      <c r="N36" s="643"/>
      <c r="O36" s="643"/>
      <c r="P36" s="643"/>
      <c r="Q36" s="644"/>
      <c r="R36" s="645">
        <v>270950</v>
      </c>
      <c r="S36" s="646"/>
      <c r="T36" s="646"/>
      <c r="U36" s="646"/>
      <c r="V36" s="646"/>
      <c r="W36" s="646"/>
      <c r="X36" s="646"/>
      <c r="Y36" s="647"/>
      <c r="Z36" s="648">
        <v>4.8</v>
      </c>
      <c r="AA36" s="648"/>
      <c r="AB36" s="648"/>
      <c r="AC36" s="648"/>
      <c r="AD36" s="649" t="s">
        <v>224</v>
      </c>
      <c r="AE36" s="649"/>
      <c r="AF36" s="649"/>
      <c r="AG36" s="649"/>
      <c r="AH36" s="649"/>
      <c r="AI36" s="649"/>
      <c r="AJ36" s="649"/>
      <c r="AK36" s="649"/>
      <c r="AL36" s="650" t="s">
        <v>224</v>
      </c>
      <c r="AM36" s="651"/>
      <c r="AN36" s="651"/>
      <c r="AO36" s="652"/>
      <c r="AP36" s="235"/>
      <c r="AQ36" s="719" t="s">
        <v>324</v>
      </c>
      <c r="AR36" s="720"/>
      <c r="AS36" s="720"/>
      <c r="AT36" s="720"/>
      <c r="AU36" s="720"/>
      <c r="AV36" s="720"/>
      <c r="AW36" s="720"/>
      <c r="AX36" s="720"/>
      <c r="AY36" s="721"/>
      <c r="AZ36" s="634">
        <v>734371</v>
      </c>
      <c r="BA36" s="635"/>
      <c r="BB36" s="635"/>
      <c r="BC36" s="635"/>
      <c r="BD36" s="635"/>
      <c r="BE36" s="635"/>
      <c r="BF36" s="722"/>
      <c r="BG36" s="656" t="s">
        <v>325</v>
      </c>
      <c r="BH36" s="657"/>
      <c r="BI36" s="657"/>
      <c r="BJ36" s="657"/>
      <c r="BK36" s="657"/>
      <c r="BL36" s="657"/>
      <c r="BM36" s="657"/>
      <c r="BN36" s="657"/>
      <c r="BO36" s="657"/>
      <c r="BP36" s="657"/>
      <c r="BQ36" s="657"/>
      <c r="BR36" s="657"/>
      <c r="BS36" s="657"/>
      <c r="BT36" s="657"/>
      <c r="BU36" s="658"/>
      <c r="BV36" s="634">
        <v>23945</v>
      </c>
      <c r="BW36" s="635"/>
      <c r="BX36" s="635"/>
      <c r="BY36" s="635"/>
      <c r="BZ36" s="635"/>
      <c r="CA36" s="635"/>
      <c r="CB36" s="722"/>
      <c r="CD36" s="660" t="s">
        <v>326</v>
      </c>
      <c r="CE36" s="661"/>
      <c r="CF36" s="661"/>
      <c r="CG36" s="661"/>
      <c r="CH36" s="661"/>
      <c r="CI36" s="661"/>
      <c r="CJ36" s="661"/>
      <c r="CK36" s="661"/>
      <c r="CL36" s="661"/>
      <c r="CM36" s="661"/>
      <c r="CN36" s="661"/>
      <c r="CO36" s="661"/>
      <c r="CP36" s="661"/>
      <c r="CQ36" s="662"/>
      <c r="CR36" s="645">
        <v>590612</v>
      </c>
      <c r="CS36" s="646"/>
      <c r="CT36" s="646"/>
      <c r="CU36" s="646"/>
      <c r="CV36" s="646"/>
      <c r="CW36" s="646"/>
      <c r="CX36" s="646"/>
      <c r="CY36" s="647"/>
      <c r="CZ36" s="650">
        <v>10.7</v>
      </c>
      <c r="DA36" s="679"/>
      <c r="DB36" s="679"/>
      <c r="DC36" s="683"/>
      <c r="DD36" s="654">
        <v>540576</v>
      </c>
      <c r="DE36" s="646"/>
      <c r="DF36" s="646"/>
      <c r="DG36" s="646"/>
      <c r="DH36" s="646"/>
      <c r="DI36" s="646"/>
      <c r="DJ36" s="646"/>
      <c r="DK36" s="647"/>
      <c r="DL36" s="654">
        <v>475848</v>
      </c>
      <c r="DM36" s="646"/>
      <c r="DN36" s="646"/>
      <c r="DO36" s="646"/>
      <c r="DP36" s="646"/>
      <c r="DQ36" s="646"/>
      <c r="DR36" s="646"/>
      <c r="DS36" s="646"/>
      <c r="DT36" s="646"/>
      <c r="DU36" s="646"/>
      <c r="DV36" s="647"/>
      <c r="DW36" s="650">
        <v>17.3</v>
      </c>
      <c r="DX36" s="679"/>
      <c r="DY36" s="679"/>
      <c r="DZ36" s="679"/>
      <c r="EA36" s="679"/>
      <c r="EB36" s="679"/>
      <c r="EC36" s="680"/>
    </row>
    <row r="37" spans="2:133" ht="11.25" customHeight="1" x14ac:dyDescent="0.15">
      <c r="B37" s="642" t="s">
        <v>327</v>
      </c>
      <c r="C37" s="643"/>
      <c r="D37" s="643"/>
      <c r="E37" s="643"/>
      <c r="F37" s="643"/>
      <c r="G37" s="643"/>
      <c r="H37" s="643"/>
      <c r="I37" s="643"/>
      <c r="J37" s="643"/>
      <c r="K37" s="643"/>
      <c r="L37" s="643"/>
      <c r="M37" s="643"/>
      <c r="N37" s="643"/>
      <c r="O37" s="643"/>
      <c r="P37" s="643"/>
      <c r="Q37" s="644"/>
      <c r="R37" s="645">
        <v>79582</v>
      </c>
      <c r="S37" s="646"/>
      <c r="T37" s="646"/>
      <c r="U37" s="646"/>
      <c r="V37" s="646"/>
      <c r="W37" s="646"/>
      <c r="X37" s="646"/>
      <c r="Y37" s="647"/>
      <c r="Z37" s="648">
        <v>1.4</v>
      </c>
      <c r="AA37" s="648"/>
      <c r="AB37" s="648"/>
      <c r="AC37" s="648"/>
      <c r="AD37" s="649" t="s">
        <v>224</v>
      </c>
      <c r="AE37" s="649"/>
      <c r="AF37" s="649"/>
      <c r="AG37" s="649"/>
      <c r="AH37" s="649"/>
      <c r="AI37" s="649"/>
      <c r="AJ37" s="649"/>
      <c r="AK37" s="649"/>
      <c r="AL37" s="650" t="s">
        <v>224</v>
      </c>
      <c r="AM37" s="651"/>
      <c r="AN37" s="651"/>
      <c r="AO37" s="652"/>
      <c r="AQ37" s="723" t="s">
        <v>328</v>
      </c>
      <c r="AR37" s="724"/>
      <c r="AS37" s="724"/>
      <c r="AT37" s="724"/>
      <c r="AU37" s="724"/>
      <c r="AV37" s="724"/>
      <c r="AW37" s="724"/>
      <c r="AX37" s="724"/>
      <c r="AY37" s="725"/>
      <c r="AZ37" s="645">
        <v>200000</v>
      </c>
      <c r="BA37" s="646"/>
      <c r="BB37" s="646"/>
      <c r="BC37" s="646"/>
      <c r="BD37" s="681"/>
      <c r="BE37" s="681"/>
      <c r="BF37" s="712"/>
      <c r="BG37" s="660" t="s">
        <v>329</v>
      </c>
      <c r="BH37" s="661"/>
      <c r="BI37" s="661"/>
      <c r="BJ37" s="661"/>
      <c r="BK37" s="661"/>
      <c r="BL37" s="661"/>
      <c r="BM37" s="661"/>
      <c r="BN37" s="661"/>
      <c r="BO37" s="661"/>
      <c r="BP37" s="661"/>
      <c r="BQ37" s="661"/>
      <c r="BR37" s="661"/>
      <c r="BS37" s="661"/>
      <c r="BT37" s="661"/>
      <c r="BU37" s="662"/>
      <c r="BV37" s="645">
        <v>12462</v>
      </c>
      <c r="BW37" s="646"/>
      <c r="BX37" s="646"/>
      <c r="BY37" s="646"/>
      <c r="BZ37" s="646"/>
      <c r="CA37" s="646"/>
      <c r="CB37" s="655"/>
      <c r="CD37" s="660" t="s">
        <v>330</v>
      </c>
      <c r="CE37" s="661"/>
      <c r="CF37" s="661"/>
      <c r="CG37" s="661"/>
      <c r="CH37" s="661"/>
      <c r="CI37" s="661"/>
      <c r="CJ37" s="661"/>
      <c r="CK37" s="661"/>
      <c r="CL37" s="661"/>
      <c r="CM37" s="661"/>
      <c r="CN37" s="661"/>
      <c r="CO37" s="661"/>
      <c r="CP37" s="661"/>
      <c r="CQ37" s="662"/>
      <c r="CR37" s="645">
        <v>337460</v>
      </c>
      <c r="CS37" s="681"/>
      <c r="CT37" s="681"/>
      <c r="CU37" s="681"/>
      <c r="CV37" s="681"/>
      <c r="CW37" s="681"/>
      <c r="CX37" s="681"/>
      <c r="CY37" s="682"/>
      <c r="CZ37" s="650">
        <v>6.1</v>
      </c>
      <c r="DA37" s="679"/>
      <c r="DB37" s="679"/>
      <c r="DC37" s="683"/>
      <c r="DD37" s="654">
        <v>329860</v>
      </c>
      <c r="DE37" s="681"/>
      <c r="DF37" s="681"/>
      <c r="DG37" s="681"/>
      <c r="DH37" s="681"/>
      <c r="DI37" s="681"/>
      <c r="DJ37" s="681"/>
      <c r="DK37" s="682"/>
      <c r="DL37" s="654">
        <v>301709</v>
      </c>
      <c r="DM37" s="681"/>
      <c r="DN37" s="681"/>
      <c r="DO37" s="681"/>
      <c r="DP37" s="681"/>
      <c r="DQ37" s="681"/>
      <c r="DR37" s="681"/>
      <c r="DS37" s="681"/>
      <c r="DT37" s="681"/>
      <c r="DU37" s="681"/>
      <c r="DV37" s="682"/>
      <c r="DW37" s="650">
        <v>11</v>
      </c>
      <c r="DX37" s="679"/>
      <c r="DY37" s="679"/>
      <c r="DZ37" s="679"/>
      <c r="EA37" s="679"/>
      <c r="EB37" s="679"/>
      <c r="EC37" s="680"/>
    </row>
    <row r="38" spans="2:133" ht="11.25" customHeight="1" x14ac:dyDescent="0.15">
      <c r="B38" s="642" t="s">
        <v>331</v>
      </c>
      <c r="C38" s="643"/>
      <c r="D38" s="643"/>
      <c r="E38" s="643"/>
      <c r="F38" s="643"/>
      <c r="G38" s="643"/>
      <c r="H38" s="643"/>
      <c r="I38" s="643"/>
      <c r="J38" s="643"/>
      <c r="K38" s="643"/>
      <c r="L38" s="643"/>
      <c r="M38" s="643"/>
      <c r="N38" s="643"/>
      <c r="O38" s="643"/>
      <c r="P38" s="643"/>
      <c r="Q38" s="644"/>
      <c r="R38" s="645">
        <v>85780</v>
      </c>
      <c r="S38" s="646"/>
      <c r="T38" s="646"/>
      <c r="U38" s="646"/>
      <c r="V38" s="646"/>
      <c r="W38" s="646"/>
      <c r="X38" s="646"/>
      <c r="Y38" s="647"/>
      <c r="Z38" s="648">
        <v>1.5</v>
      </c>
      <c r="AA38" s="648"/>
      <c r="AB38" s="648"/>
      <c r="AC38" s="648"/>
      <c r="AD38" s="649" t="s">
        <v>224</v>
      </c>
      <c r="AE38" s="649"/>
      <c r="AF38" s="649"/>
      <c r="AG38" s="649"/>
      <c r="AH38" s="649"/>
      <c r="AI38" s="649"/>
      <c r="AJ38" s="649"/>
      <c r="AK38" s="649"/>
      <c r="AL38" s="650" t="s">
        <v>224</v>
      </c>
      <c r="AM38" s="651"/>
      <c r="AN38" s="651"/>
      <c r="AO38" s="652"/>
      <c r="AQ38" s="723" t="s">
        <v>332</v>
      </c>
      <c r="AR38" s="724"/>
      <c r="AS38" s="724"/>
      <c r="AT38" s="724"/>
      <c r="AU38" s="724"/>
      <c r="AV38" s="724"/>
      <c r="AW38" s="724"/>
      <c r="AX38" s="724"/>
      <c r="AY38" s="725"/>
      <c r="AZ38" s="645">
        <v>115089</v>
      </c>
      <c r="BA38" s="646"/>
      <c r="BB38" s="646"/>
      <c r="BC38" s="646"/>
      <c r="BD38" s="681"/>
      <c r="BE38" s="681"/>
      <c r="BF38" s="712"/>
      <c r="BG38" s="660" t="s">
        <v>333</v>
      </c>
      <c r="BH38" s="661"/>
      <c r="BI38" s="661"/>
      <c r="BJ38" s="661"/>
      <c r="BK38" s="661"/>
      <c r="BL38" s="661"/>
      <c r="BM38" s="661"/>
      <c r="BN38" s="661"/>
      <c r="BO38" s="661"/>
      <c r="BP38" s="661"/>
      <c r="BQ38" s="661"/>
      <c r="BR38" s="661"/>
      <c r="BS38" s="661"/>
      <c r="BT38" s="661"/>
      <c r="BU38" s="662"/>
      <c r="BV38" s="645">
        <v>1179</v>
      </c>
      <c r="BW38" s="646"/>
      <c r="BX38" s="646"/>
      <c r="BY38" s="646"/>
      <c r="BZ38" s="646"/>
      <c r="CA38" s="646"/>
      <c r="CB38" s="655"/>
      <c r="CD38" s="660" t="s">
        <v>334</v>
      </c>
      <c r="CE38" s="661"/>
      <c r="CF38" s="661"/>
      <c r="CG38" s="661"/>
      <c r="CH38" s="661"/>
      <c r="CI38" s="661"/>
      <c r="CJ38" s="661"/>
      <c r="CK38" s="661"/>
      <c r="CL38" s="661"/>
      <c r="CM38" s="661"/>
      <c r="CN38" s="661"/>
      <c r="CO38" s="661"/>
      <c r="CP38" s="661"/>
      <c r="CQ38" s="662"/>
      <c r="CR38" s="645">
        <v>533971</v>
      </c>
      <c r="CS38" s="646"/>
      <c r="CT38" s="646"/>
      <c r="CU38" s="646"/>
      <c r="CV38" s="646"/>
      <c r="CW38" s="646"/>
      <c r="CX38" s="646"/>
      <c r="CY38" s="647"/>
      <c r="CZ38" s="650">
        <v>9.6</v>
      </c>
      <c r="DA38" s="679"/>
      <c r="DB38" s="679"/>
      <c r="DC38" s="683"/>
      <c r="DD38" s="654">
        <v>465344</v>
      </c>
      <c r="DE38" s="646"/>
      <c r="DF38" s="646"/>
      <c r="DG38" s="646"/>
      <c r="DH38" s="646"/>
      <c r="DI38" s="646"/>
      <c r="DJ38" s="646"/>
      <c r="DK38" s="647"/>
      <c r="DL38" s="654">
        <v>408479</v>
      </c>
      <c r="DM38" s="646"/>
      <c r="DN38" s="646"/>
      <c r="DO38" s="646"/>
      <c r="DP38" s="646"/>
      <c r="DQ38" s="646"/>
      <c r="DR38" s="646"/>
      <c r="DS38" s="646"/>
      <c r="DT38" s="646"/>
      <c r="DU38" s="646"/>
      <c r="DV38" s="647"/>
      <c r="DW38" s="650">
        <v>14.9</v>
      </c>
      <c r="DX38" s="679"/>
      <c r="DY38" s="679"/>
      <c r="DZ38" s="679"/>
      <c r="EA38" s="679"/>
      <c r="EB38" s="679"/>
      <c r="EC38" s="680"/>
    </row>
    <row r="39" spans="2:133" ht="11.25" customHeight="1" x14ac:dyDescent="0.15">
      <c r="B39" s="642" t="s">
        <v>335</v>
      </c>
      <c r="C39" s="643"/>
      <c r="D39" s="643"/>
      <c r="E39" s="643"/>
      <c r="F39" s="643"/>
      <c r="G39" s="643"/>
      <c r="H39" s="643"/>
      <c r="I39" s="643"/>
      <c r="J39" s="643"/>
      <c r="K39" s="643"/>
      <c r="L39" s="643"/>
      <c r="M39" s="643"/>
      <c r="N39" s="643"/>
      <c r="O39" s="643"/>
      <c r="P39" s="643"/>
      <c r="Q39" s="644"/>
      <c r="R39" s="645">
        <v>1480360</v>
      </c>
      <c r="S39" s="646"/>
      <c r="T39" s="646"/>
      <c r="U39" s="646"/>
      <c r="V39" s="646"/>
      <c r="W39" s="646"/>
      <c r="X39" s="646"/>
      <c r="Y39" s="647"/>
      <c r="Z39" s="648">
        <v>26.1</v>
      </c>
      <c r="AA39" s="648"/>
      <c r="AB39" s="648"/>
      <c r="AC39" s="648"/>
      <c r="AD39" s="649" t="s">
        <v>224</v>
      </c>
      <c r="AE39" s="649"/>
      <c r="AF39" s="649"/>
      <c r="AG39" s="649"/>
      <c r="AH39" s="649"/>
      <c r="AI39" s="649"/>
      <c r="AJ39" s="649"/>
      <c r="AK39" s="649"/>
      <c r="AL39" s="650" t="s">
        <v>224</v>
      </c>
      <c r="AM39" s="651"/>
      <c r="AN39" s="651"/>
      <c r="AO39" s="652"/>
      <c r="AQ39" s="723" t="s">
        <v>336</v>
      </c>
      <c r="AR39" s="724"/>
      <c r="AS39" s="724"/>
      <c r="AT39" s="724"/>
      <c r="AU39" s="724"/>
      <c r="AV39" s="724"/>
      <c r="AW39" s="724"/>
      <c r="AX39" s="724"/>
      <c r="AY39" s="725"/>
      <c r="AZ39" s="645">
        <v>400</v>
      </c>
      <c r="BA39" s="646"/>
      <c r="BB39" s="646"/>
      <c r="BC39" s="646"/>
      <c r="BD39" s="681"/>
      <c r="BE39" s="681"/>
      <c r="BF39" s="712"/>
      <c r="BG39" s="660" t="s">
        <v>337</v>
      </c>
      <c r="BH39" s="661"/>
      <c r="BI39" s="661"/>
      <c r="BJ39" s="661"/>
      <c r="BK39" s="661"/>
      <c r="BL39" s="661"/>
      <c r="BM39" s="661"/>
      <c r="BN39" s="661"/>
      <c r="BO39" s="661"/>
      <c r="BP39" s="661"/>
      <c r="BQ39" s="661"/>
      <c r="BR39" s="661"/>
      <c r="BS39" s="661"/>
      <c r="BT39" s="661"/>
      <c r="BU39" s="662"/>
      <c r="BV39" s="645">
        <v>1728</v>
      </c>
      <c r="BW39" s="646"/>
      <c r="BX39" s="646"/>
      <c r="BY39" s="646"/>
      <c r="BZ39" s="646"/>
      <c r="CA39" s="646"/>
      <c r="CB39" s="655"/>
      <c r="CD39" s="660" t="s">
        <v>338</v>
      </c>
      <c r="CE39" s="661"/>
      <c r="CF39" s="661"/>
      <c r="CG39" s="661"/>
      <c r="CH39" s="661"/>
      <c r="CI39" s="661"/>
      <c r="CJ39" s="661"/>
      <c r="CK39" s="661"/>
      <c r="CL39" s="661"/>
      <c r="CM39" s="661"/>
      <c r="CN39" s="661"/>
      <c r="CO39" s="661"/>
      <c r="CP39" s="661"/>
      <c r="CQ39" s="662"/>
      <c r="CR39" s="645">
        <v>101525</v>
      </c>
      <c r="CS39" s="681"/>
      <c r="CT39" s="681"/>
      <c r="CU39" s="681"/>
      <c r="CV39" s="681"/>
      <c r="CW39" s="681"/>
      <c r="CX39" s="681"/>
      <c r="CY39" s="682"/>
      <c r="CZ39" s="650">
        <v>1.8</v>
      </c>
      <c r="DA39" s="679"/>
      <c r="DB39" s="679"/>
      <c r="DC39" s="683"/>
      <c r="DD39" s="654">
        <v>60573</v>
      </c>
      <c r="DE39" s="681"/>
      <c r="DF39" s="681"/>
      <c r="DG39" s="681"/>
      <c r="DH39" s="681"/>
      <c r="DI39" s="681"/>
      <c r="DJ39" s="681"/>
      <c r="DK39" s="682"/>
      <c r="DL39" s="654" t="s">
        <v>224</v>
      </c>
      <c r="DM39" s="681"/>
      <c r="DN39" s="681"/>
      <c r="DO39" s="681"/>
      <c r="DP39" s="681"/>
      <c r="DQ39" s="681"/>
      <c r="DR39" s="681"/>
      <c r="DS39" s="681"/>
      <c r="DT39" s="681"/>
      <c r="DU39" s="681"/>
      <c r="DV39" s="682"/>
      <c r="DW39" s="650" t="s">
        <v>224</v>
      </c>
      <c r="DX39" s="679"/>
      <c r="DY39" s="679"/>
      <c r="DZ39" s="679"/>
      <c r="EA39" s="679"/>
      <c r="EB39" s="679"/>
      <c r="EC39" s="680"/>
    </row>
    <row r="40" spans="2:133" ht="11.25" customHeight="1" x14ac:dyDescent="0.15">
      <c r="B40" s="642" t="s">
        <v>339</v>
      </c>
      <c r="C40" s="643"/>
      <c r="D40" s="643"/>
      <c r="E40" s="643"/>
      <c r="F40" s="643"/>
      <c r="G40" s="643"/>
      <c r="H40" s="643"/>
      <c r="I40" s="643"/>
      <c r="J40" s="643"/>
      <c r="K40" s="643"/>
      <c r="L40" s="643"/>
      <c r="M40" s="643"/>
      <c r="N40" s="643"/>
      <c r="O40" s="643"/>
      <c r="P40" s="643"/>
      <c r="Q40" s="644"/>
      <c r="R40" s="645" t="s">
        <v>224</v>
      </c>
      <c r="S40" s="646"/>
      <c r="T40" s="646"/>
      <c r="U40" s="646"/>
      <c r="V40" s="646"/>
      <c r="W40" s="646"/>
      <c r="X40" s="646"/>
      <c r="Y40" s="647"/>
      <c r="Z40" s="648" t="s">
        <v>224</v>
      </c>
      <c r="AA40" s="648"/>
      <c r="AB40" s="648"/>
      <c r="AC40" s="648"/>
      <c r="AD40" s="649" t="s">
        <v>224</v>
      </c>
      <c r="AE40" s="649"/>
      <c r="AF40" s="649"/>
      <c r="AG40" s="649"/>
      <c r="AH40" s="649"/>
      <c r="AI40" s="649"/>
      <c r="AJ40" s="649"/>
      <c r="AK40" s="649"/>
      <c r="AL40" s="650" t="s">
        <v>224</v>
      </c>
      <c r="AM40" s="651"/>
      <c r="AN40" s="651"/>
      <c r="AO40" s="652"/>
      <c r="AQ40" s="723" t="s">
        <v>340</v>
      </c>
      <c r="AR40" s="724"/>
      <c r="AS40" s="724"/>
      <c r="AT40" s="724"/>
      <c r="AU40" s="724"/>
      <c r="AV40" s="724"/>
      <c r="AW40" s="724"/>
      <c r="AX40" s="724"/>
      <c r="AY40" s="725"/>
      <c r="AZ40" s="645" t="s">
        <v>224</v>
      </c>
      <c r="BA40" s="646"/>
      <c r="BB40" s="646"/>
      <c r="BC40" s="646"/>
      <c r="BD40" s="681"/>
      <c r="BE40" s="681"/>
      <c r="BF40" s="712"/>
      <c r="BG40" s="726" t="s">
        <v>341</v>
      </c>
      <c r="BH40" s="727"/>
      <c r="BI40" s="727"/>
      <c r="BJ40" s="727"/>
      <c r="BK40" s="727"/>
      <c r="BL40" s="236"/>
      <c r="BM40" s="661" t="s">
        <v>342</v>
      </c>
      <c r="BN40" s="661"/>
      <c r="BO40" s="661"/>
      <c r="BP40" s="661"/>
      <c r="BQ40" s="661"/>
      <c r="BR40" s="661"/>
      <c r="BS40" s="661"/>
      <c r="BT40" s="661"/>
      <c r="BU40" s="662"/>
      <c r="BV40" s="645">
        <v>83</v>
      </c>
      <c r="BW40" s="646"/>
      <c r="BX40" s="646"/>
      <c r="BY40" s="646"/>
      <c r="BZ40" s="646"/>
      <c r="CA40" s="646"/>
      <c r="CB40" s="655"/>
      <c r="CD40" s="660" t="s">
        <v>343</v>
      </c>
      <c r="CE40" s="661"/>
      <c r="CF40" s="661"/>
      <c r="CG40" s="661"/>
      <c r="CH40" s="661"/>
      <c r="CI40" s="661"/>
      <c r="CJ40" s="661"/>
      <c r="CK40" s="661"/>
      <c r="CL40" s="661"/>
      <c r="CM40" s="661"/>
      <c r="CN40" s="661"/>
      <c r="CO40" s="661"/>
      <c r="CP40" s="661"/>
      <c r="CQ40" s="662"/>
      <c r="CR40" s="645">
        <v>100000</v>
      </c>
      <c r="CS40" s="646"/>
      <c r="CT40" s="646"/>
      <c r="CU40" s="646"/>
      <c r="CV40" s="646"/>
      <c r="CW40" s="646"/>
      <c r="CX40" s="646"/>
      <c r="CY40" s="647"/>
      <c r="CZ40" s="650">
        <v>1.8</v>
      </c>
      <c r="DA40" s="679"/>
      <c r="DB40" s="679"/>
      <c r="DC40" s="683"/>
      <c r="DD40" s="654">
        <v>100000</v>
      </c>
      <c r="DE40" s="646"/>
      <c r="DF40" s="646"/>
      <c r="DG40" s="646"/>
      <c r="DH40" s="646"/>
      <c r="DI40" s="646"/>
      <c r="DJ40" s="646"/>
      <c r="DK40" s="647"/>
      <c r="DL40" s="654" t="s">
        <v>224</v>
      </c>
      <c r="DM40" s="646"/>
      <c r="DN40" s="646"/>
      <c r="DO40" s="646"/>
      <c r="DP40" s="646"/>
      <c r="DQ40" s="646"/>
      <c r="DR40" s="646"/>
      <c r="DS40" s="646"/>
      <c r="DT40" s="646"/>
      <c r="DU40" s="646"/>
      <c r="DV40" s="647"/>
      <c r="DW40" s="650" t="s">
        <v>224</v>
      </c>
      <c r="DX40" s="679"/>
      <c r="DY40" s="679"/>
      <c r="DZ40" s="679"/>
      <c r="EA40" s="679"/>
      <c r="EB40" s="679"/>
      <c r="EC40" s="680"/>
    </row>
    <row r="41" spans="2:133" ht="11.25" customHeight="1" x14ac:dyDescent="0.15">
      <c r="B41" s="642" t="s">
        <v>344</v>
      </c>
      <c r="C41" s="643"/>
      <c r="D41" s="643"/>
      <c r="E41" s="643"/>
      <c r="F41" s="643"/>
      <c r="G41" s="643"/>
      <c r="H41" s="643"/>
      <c r="I41" s="643"/>
      <c r="J41" s="643"/>
      <c r="K41" s="643"/>
      <c r="L41" s="643"/>
      <c r="M41" s="643"/>
      <c r="N41" s="643"/>
      <c r="O41" s="643"/>
      <c r="P41" s="643"/>
      <c r="Q41" s="644"/>
      <c r="R41" s="645">
        <v>91860</v>
      </c>
      <c r="S41" s="646"/>
      <c r="T41" s="646"/>
      <c r="U41" s="646"/>
      <c r="V41" s="646"/>
      <c r="W41" s="646"/>
      <c r="X41" s="646"/>
      <c r="Y41" s="647"/>
      <c r="Z41" s="648">
        <v>1.6</v>
      </c>
      <c r="AA41" s="648"/>
      <c r="AB41" s="648"/>
      <c r="AC41" s="648"/>
      <c r="AD41" s="649" t="s">
        <v>224</v>
      </c>
      <c r="AE41" s="649"/>
      <c r="AF41" s="649"/>
      <c r="AG41" s="649"/>
      <c r="AH41" s="649"/>
      <c r="AI41" s="649"/>
      <c r="AJ41" s="649"/>
      <c r="AK41" s="649"/>
      <c r="AL41" s="650" t="s">
        <v>224</v>
      </c>
      <c r="AM41" s="651"/>
      <c r="AN41" s="651"/>
      <c r="AO41" s="652"/>
      <c r="AQ41" s="723" t="s">
        <v>345</v>
      </c>
      <c r="AR41" s="724"/>
      <c r="AS41" s="724"/>
      <c r="AT41" s="724"/>
      <c r="AU41" s="724"/>
      <c r="AV41" s="724"/>
      <c r="AW41" s="724"/>
      <c r="AX41" s="724"/>
      <c r="AY41" s="725"/>
      <c r="AZ41" s="645">
        <v>84883</v>
      </c>
      <c r="BA41" s="646"/>
      <c r="BB41" s="646"/>
      <c r="BC41" s="646"/>
      <c r="BD41" s="681"/>
      <c r="BE41" s="681"/>
      <c r="BF41" s="712"/>
      <c r="BG41" s="726"/>
      <c r="BH41" s="727"/>
      <c r="BI41" s="727"/>
      <c r="BJ41" s="727"/>
      <c r="BK41" s="727"/>
      <c r="BL41" s="236"/>
      <c r="BM41" s="661" t="s">
        <v>346</v>
      </c>
      <c r="BN41" s="661"/>
      <c r="BO41" s="661"/>
      <c r="BP41" s="661"/>
      <c r="BQ41" s="661"/>
      <c r="BR41" s="661"/>
      <c r="BS41" s="661"/>
      <c r="BT41" s="661"/>
      <c r="BU41" s="662"/>
      <c r="BV41" s="645" t="s">
        <v>224</v>
      </c>
      <c r="BW41" s="646"/>
      <c r="BX41" s="646"/>
      <c r="BY41" s="646"/>
      <c r="BZ41" s="646"/>
      <c r="CA41" s="646"/>
      <c r="CB41" s="655"/>
      <c r="CD41" s="660" t="s">
        <v>347</v>
      </c>
      <c r="CE41" s="661"/>
      <c r="CF41" s="661"/>
      <c r="CG41" s="661"/>
      <c r="CH41" s="661"/>
      <c r="CI41" s="661"/>
      <c r="CJ41" s="661"/>
      <c r="CK41" s="661"/>
      <c r="CL41" s="661"/>
      <c r="CM41" s="661"/>
      <c r="CN41" s="661"/>
      <c r="CO41" s="661"/>
      <c r="CP41" s="661"/>
      <c r="CQ41" s="662"/>
      <c r="CR41" s="645" t="s">
        <v>224</v>
      </c>
      <c r="CS41" s="681"/>
      <c r="CT41" s="681"/>
      <c r="CU41" s="681"/>
      <c r="CV41" s="681"/>
      <c r="CW41" s="681"/>
      <c r="CX41" s="681"/>
      <c r="CY41" s="682"/>
      <c r="CZ41" s="650" t="s">
        <v>224</v>
      </c>
      <c r="DA41" s="679"/>
      <c r="DB41" s="679"/>
      <c r="DC41" s="683"/>
      <c r="DD41" s="654" t="s">
        <v>224</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348</v>
      </c>
      <c r="C42" s="687"/>
      <c r="D42" s="687"/>
      <c r="E42" s="687"/>
      <c r="F42" s="687"/>
      <c r="G42" s="687"/>
      <c r="H42" s="687"/>
      <c r="I42" s="687"/>
      <c r="J42" s="687"/>
      <c r="K42" s="687"/>
      <c r="L42" s="687"/>
      <c r="M42" s="687"/>
      <c r="N42" s="687"/>
      <c r="O42" s="687"/>
      <c r="P42" s="687"/>
      <c r="Q42" s="688"/>
      <c r="R42" s="730">
        <v>5663789</v>
      </c>
      <c r="S42" s="731"/>
      <c r="T42" s="731"/>
      <c r="U42" s="731"/>
      <c r="V42" s="731"/>
      <c r="W42" s="731"/>
      <c r="X42" s="731"/>
      <c r="Y42" s="739"/>
      <c r="Z42" s="740">
        <v>100</v>
      </c>
      <c r="AA42" s="740"/>
      <c r="AB42" s="740"/>
      <c r="AC42" s="740"/>
      <c r="AD42" s="741">
        <v>2655239</v>
      </c>
      <c r="AE42" s="741"/>
      <c r="AF42" s="741"/>
      <c r="AG42" s="741"/>
      <c r="AH42" s="741"/>
      <c r="AI42" s="741"/>
      <c r="AJ42" s="741"/>
      <c r="AK42" s="741"/>
      <c r="AL42" s="742">
        <v>100</v>
      </c>
      <c r="AM42" s="717"/>
      <c r="AN42" s="717"/>
      <c r="AO42" s="743"/>
      <c r="AQ42" s="744" t="s">
        <v>349</v>
      </c>
      <c r="AR42" s="745"/>
      <c r="AS42" s="745"/>
      <c r="AT42" s="745"/>
      <c r="AU42" s="745"/>
      <c r="AV42" s="745"/>
      <c r="AW42" s="745"/>
      <c r="AX42" s="745"/>
      <c r="AY42" s="746"/>
      <c r="AZ42" s="730">
        <v>333999</v>
      </c>
      <c r="BA42" s="731"/>
      <c r="BB42" s="731"/>
      <c r="BC42" s="731"/>
      <c r="BD42" s="716"/>
      <c r="BE42" s="716"/>
      <c r="BF42" s="718"/>
      <c r="BG42" s="728"/>
      <c r="BH42" s="729"/>
      <c r="BI42" s="729"/>
      <c r="BJ42" s="729"/>
      <c r="BK42" s="729"/>
      <c r="BL42" s="237"/>
      <c r="BM42" s="671" t="s">
        <v>350</v>
      </c>
      <c r="BN42" s="671"/>
      <c r="BO42" s="671"/>
      <c r="BP42" s="671"/>
      <c r="BQ42" s="671"/>
      <c r="BR42" s="671"/>
      <c r="BS42" s="671"/>
      <c r="BT42" s="671"/>
      <c r="BU42" s="672"/>
      <c r="BV42" s="730">
        <v>416</v>
      </c>
      <c r="BW42" s="731"/>
      <c r="BX42" s="731"/>
      <c r="BY42" s="731"/>
      <c r="BZ42" s="731"/>
      <c r="CA42" s="731"/>
      <c r="CB42" s="738"/>
      <c r="CD42" s="642" t="s">
        <v>351</v>
      </c>
      <c r="CE42" s="643"/>
      <c r="CF42" s="643"/>
      <c r="CG42" s="643"/>
      <c r="CH42" s="643"/>
      <c r="CI42" s="643"/>
      <c r="CJ42" s="643"/>
      <c r="CK42" s="643"/>
      <c r="CL42" s="643"/>
      <c r="CM42" s="643"/>
      <c r="CN42" s="643"/>
      <c r="CO42" s="643"/>
      <c r="CP42" s="643"/>
      <c r="CQ42" s="644"/>
      <c r="CR42" s="645">
        <v>1630041</v>
      </c>
      <c r="CS42" s="646"/>
      <c r="CT42" s="646"/>
      <c r="CU42" s="646"/>
      <c r="CV42" s="646"/>
      <c r="CW42" s="646"/>
      <c r="CX42" s="646"/>
      <c r="CY42" s="647"/>
      <c r="CZ42" s="650">
        <v>29.4</v>
      </c>
      <c r="DA42" s="651"/>
      <c r="DB42" s="651"/>
      <c r="DC42" s="663"/>
      <c r="DD42" s="654">
        <v>172024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352</v>
      </c>
      <c r="CE43" s="643"/>
      <c r="CF43" s="643"/>
      <c r="CG43" s="643"/>
      <c r="CH43" s="643"/>
      <c r="CI43" s="643"/>
      <c r="CJ43" s="643"/>
      <c r="CK43" s="643"/>
      <c r="CL43" s="643"/>
      <c r="CM43" s="643"/>
      <c r="CN43" s="643"/>
      <c r="CO43" s="643"/>
      <c r="CP43" s="643"/>
      <c r="CQ43" s="644"/>
      <c r="CR43" s="645" t="s">
        <v>128</v>
      </c>
      <c r="CS43" s="681"/>
      <c r="CT43" s="681"/>
      <c r="CU43" s="681"/>
      <c r="CV43" s="681"/>
      <c r="CW43" s="681"/>
      <c r="CX43" s="681"/>
      <c r="CY43" s="682"/>
      <c r="CZ43" s="650" t="s">
        <v>128</v>
      </c>
      <c r="DA43" s="679"/>
      <c r="DB43" s="679"/>
      <c r="DC43" s="683"/>
      <c r="DD43" s="654" t="s">
        <v>128</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300</v>
      </c>
      <c r="CE44" s="758"/>
      <c r="CF44" s="642" t="s">
        <v>353</v>
      </c>
      <c r="CG44" s="643"/>
      <c r="CH44" s="643"/>
      <c r="CI44" s="643"/>
      <c r="CJ44" s="643"/>
      <c r="CK44" s="643"/>
      <c r="CL44" s="643"/>
      <c r="CM44" s="643"/>
      <c r="CN44" s="643"/>
      <c r="CO44" s="643"/>
      <c r="CP44" s="643"/>
      <c r="CQ44" s="644"/>
      <c r="CR44" s="645">
        <v>1628712</v>
      </c>
      <c r="CS44" s="646"/>
      <c r="CT44" s="646"/>
      <c r="CU44" s="646"/>
      <c r="CV44" s="646"/>
      <c r="CW44" s="646"/>
      <c r="CX44" s="646"/>
      <c r="CY44" s="647"/>
      <c r="CZ44" s="650">
        <v>29.4</v>
      </c>
      <c r="DA44" s="651"/>
      <c r="DB44" s="651"/>
      <c r="DC44" s="663"/>
      <c r="DD44" s="654">
        <v>171895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354</v>
      </c>
      <c r="CG45" s="643"/>
      <c r="CH45" s="643"/>
      <c r="CI45" s="643"/>
      <c r="CJ45" s="643"/>
      <c r="CK45" s="643"/>
      <c r="CL45" s="643"/>
      <c r="CM45" s="643"/>
      <c r="CN45" s="643"/>
      <c r="CO45" s="643"/>
      <c r="CP45" s="643"/>
      <c r="CQ45" s="644"/>
      <c r="CR45" s="645">
        <v>88959</v>
      </c>
      <c r="CS45" s="681"/>
      <c r="CT45" s="681"/>
      <c r="CU45" s="681"/>
      <c r="CV45" s="681"/>
      <c r="CW45" s="681"/>
      <c r="CX45" s="681"/>
      <c r="CY45" s="682"/>
      <c r="CZ45" s="650">
        <v>1.6</v>
      </c>
      <c r="DA45" s="679"/>
      <c r="DB45" s="679"/>
      <c r="DC45" s="683"/>
      <c r="DD45" s="654">
        <v>3551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356</v>
      </c>
      <c r="CG46" s="643"/>
      <c r="CH46" s="643"/>
      <c r="CI46" s="643"/>
      <c r="CJ46" s="643"/>
      <c r="CK46" s="643"/>
      <c r="CL46" s="643"/>
      <c r="CM46" s="643"/>
      <c r="CN46" s="643"/>
      <c r="CO46" s="643"/>
      <c r="CP46" s="643"/>
      <c r="CQ46" s="644"/>
      <c r="CR46" s="645">
        <v>1534786</v>
      </c>
      <c r="CS46" s="646"/>
      <c r="CT46" s="646"/>
      <c r="CU46" s="646"/>
      <c r="CV46" s="646"/>
      <c r="CW46" s="646"/>
      <c r="CX46" s="646"/>
      <c r="CY46" s="647"/>
      <c r="CZ46" s="650">
        <v>27.7</v>
      </c>
      <c r="DA46" s="651"/>
      <c r="DB46" s="651"/>
      <c r="DC46" s="663"/>
      <c r="DD46" s="654">
        <v>168277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358</v>
      </c>
      <c r="CG47" s="643"/>
      <c r="CH47" s="643"/>
      <c r="CI47" s="643"/>
      <c r="CJ47" s="643"/>
      <c r="CK47" s="643"/>
      <c r="CL47" s="643"/>
      <c r="CM47" s="643"/>
      <c r="CN47" s="643"/>
      <c r="CO47" s="643"/>
      <c r="CP47" s="643"/>
      <c r="CQ47" s="644"/>
      <c r="CR47" s="645">
        <v>1329</v>
      </c>
      <c r="CS47" s="681"/>
      <c r="CT47" s="681"/>
      <c r="CU47" s="681"/>
      <c r="CV47" s="681"/>
      <c r="CW47" s="681"/>
      <c r="CX47" s="681"/>
      <c r="CY47" s="682"/>
      <c r="CZ47" s="650">
        <v>0</v>
      </c>
      <c r="DA47" s="679"/>
      <c r="DB47" s="679"/>
      <c r="DC47" s="683"/>
      <c r="DD47" s="654">
        <v>129</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359</v>
      </c>
      <c r="CD48" s="761"/>
      <c r="CE48" s="762"/>
      <c r="CF48" s="642" t="s">
        <v>360</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361</v>
      </c>
      <c r="CE49" s="687"/>
      <c r="CF49" s="687"/>
      <c r="CG49" s="687"/>
      <c r="CH49" s="687"/>
      <c r="CI49" s="687"/>
      <c r="CJ49" s="687"/>
      <c r="CK49" s="687"/>
      <c r="CL49" s="687"/>
      <c r="CM49" s="687"/>
      <c r="CN49" s="687"/>
      <c r="CO49" s="687"/>
      <c r="CP49" s="687"/>
      <c r="CQ49" s="688"/>
      <c r="CR49" s="730">
        <v>5540703</v>
      </c>
      <c r="CS49" s="716"/>
      <c r="CT49" s="716"/>
      <c r="CU49" s="716"/>
      <c r="CV49" s="716"/>
      <c r="CW49" s="716"/>
      <c r="CX49" s="716"/>
      <c r="CY49" s="747"/>
      <c r="CZ49" s="742">
        <v>100</v>
      </c>
      <c r="DA49" s="748"/>
      <c r="DB49" s="748"/>
      <c r="DC49" s="749"/>
      <c r="DD49" s="750">
        <v>3246732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o74uiyCDhNIjvPoVxi0LG4AtyQv3IFBCnxQj+94dLN9+BiID52YzQnarRgeDGNdVjlPfqbb6wfylYtJlCJwN9g==" saltValue="AzmQSB5ORYGQhbfGUqQqX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363</v>
      </c>
      <c r="DK2" s="793"/>
      <c r="DL2" s="793"/>
      <c r="DM2" s="793"/>
      <c r="DN2" s="793"/>
      <c r="DO2" s="794"/>
      <c r="DP2" s="250"/>
      <c r="DQ2" s="792" t="s">
        <v>364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367</v>
      </c>
      <c r="B5" s="787"/>
      <c r="C5" s="787"/>
      <c r="D5" s="787"/>
      <c r="E5" s="787"/>
      <c r="F5" s="787"/>
      <c r="G5" s="787"/>
      <c r="H5" s="787"/>
      <c r="I5" s="787"/>
      <c r="J5" s="787"/>
      <c r="K5" s="787"/>
      <c r="L5" s="787"/>
      <c r="M5" s="787"/>
      <c r="N5" s="787"/>
      <c r="O5" s="787"/>
      <c r="P5" s="788"/>
      <c r="Q5" s="763" t="s">
        <v>368</v>
      </c>
      <c r="R5" s="764"/>
      <c r="S5" s="764"/>
      <c r="T5" s="764"/>
      <c r="U5" s="765"/>
      <c r="V5" s="763" t="s">
        <v>369</v>
      </c>
      <c r="W5" s="764"/>
      <c r="X5" s="764"/>
      <c r="Y5" s="764"/>
      <c r="Z5" s="765"/>
      <c r="AA5" s="763" t="s">
        <v>370</v>
      </c>
      <c r="AB5" s="764"/>
      <c r="AC5" s="764"/>
      <c r="AD5" s="764"/>
      <c r="AE5" s="764"/>
      <c r="AF5" s="796" t="s">
        <v>371</v>
      </c>
      <c r="AG5" s="764"/>
      <c r="AH5" s="764"/>
      <c r="AI5" s="764"/>
      <c r="AJ5" s="775"/>
      <c r="AK5" s="764" t="s">
        <v>372</v>
      </c>
      <c r="AL5" s="764"/>
      <c r="AM5" s="764"/>
      <c r="AN5" s="764"/>
      <c r="AO5" s="765"/>
      <c r="AP5" s="763" t="s">
        <v>373</v>
      </c>
      <c r="AQ5" s="764"/>
      <c r="AR5" s="764"/>
      <c r="AS5" s="764"/>
      <c r="AT5" s="765"/>
      <c r="AU5" s="763" t="s">
        <v>374</v>
      </c>
      <c r="AV5" s="764"/>
      <c r="AW5" s="764"/>
      <c r="AX5" s="764"/>
      <c r="AY5" s="775"/>
      <c r="AZ5" s="257"/>
      <c r="BA5" s="257"/>
      <c r="BB5" s="257"/>
      <c r="BC5" s="257"/>
      <c r="BD5" s="257"/>
      <c r="BE5" s="258"/>
      <c r="BF5" s="258"/>
      <c r="BG5" s="258"/>
      <c r="BH5" s="258"/>
      <c r="BI5" s="258"/>
      <c r="BJ5" s="258"/>
      <c r="BK5" s="258"/>
      <c r="BL5" s="258"/>
      <c r="BM5" s="258"/>
      <c r="BN5" s="258"/>
      <c r="BO5" s="258"/>
      <c r="BP5" s="258"/>
      <c r="BQ5" s="786" t="s">
        <v>375</v>
      </c>
      <c r="BR5" s="787"/>
      <c r="BS5" s="787"/>
      <c r="BT5" s="787"/>
      <c r="BU5" s="787"/>
      <c r="BV5" s="787"/>
      <c r="BW5" s="787"/>
      <c r="BX5" s="787"/>
      <c r="BY5" s="787"/>
      <c r="BZ5" s="787"/>
      <c r="CA5" s="787"/>
      <c r="CB5" s="787"/>
      <c r="CC5" s="787"/>
      <c r="CD5" s="787"/>
      <c r="CE5" s="787"/>
      <c r="CF5" s="787"/>
      <c r="CG5" s="788"/>
      <c r="CH5" s="763" t="s">
        <v>376</v>
      </c>
      <c r="CI5" s="764"/>
      <c r="CJ5" s="764"/>
      <c r="CK5" s="764"/>
      <c r="CL5" s="765"/>
      <c r="CM5" s="763" t="s">
        <v>377</v>
      </c>
      <c r="CN5" s="764"/>
      <c r="CO5" s="764"/>
      <c r="CP5" s="764"/>
      <c r="CQ5" s="765"/>
      <c r="CR5" s="763" t="s">
        <v>378</v>
      </c>
      <c r="CS5" s="764"/>
      <c r="CT5" s="764"/>
      <c r="CU5" s="764"/>
      <c r="CV5" s="765"/>
      <c r="CW5" s="763" t="s">
        <v>379</v>
      </c>
      <c r="CX5" s="764"/>
      <c r="CY5" s="764"/>
      <c r="CZ5" s="764"/>
      <c r="DA5" s="765"/>
      <c r="DB5" s="763" t="s">
        <v>380</v>
      </c>
      <c r="DC5" s="764"/>
      <c r="DD5" s="764"/>
      <c r="DE5" s="764"/>
      <c r="DF5" s="765"/>
      <c r="DG5" s="769" t="s">
        <v>381</v>
      </c>
      <c r="DH5" s="770"/>
      <c r="DI5" s="770"/>
      <c r="DJ5" s="770"/>
      <c r="DK5" s="771"/>
      <c r="DL5" s="769" t="s">
        <v>382</v>
      </c>
      <c r="DM5" s="770"/>
      <c r="DN5" s="770"/>
      <c r="DO5" s="770"/>
      <c r="DP5" s="771"/>
      <c r="DQ5" s="763" t="s">
        <v>383</v>
      </c>
      <c r="DR5" s="764"/>
      <c r="DS5" s="764"/>
      <c r="DT5" s="764"/>
      <c r="DU5" s="765"/>
      <c r="DV5" s="763" t="s">
        <v>374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384</v>
      </c>
      <c r="C7" s="778"/>
      <c r="D7" s="778"/>
      <c r="E7" s="778"/>
      <c r="F7" s="778"/>
      <c r="G7" s="778"/>
      <c r="H7" s="778"/>
      <c r="I7" s="778"/>
      <c r="J7" s="778"/>
      <c r="K7" s="778"/>
      <c r="L7" s="778"/>
      <c r="M7" s="778"/>
      <c r="N7" s="778"/>
      <c r="O7" s="778"/>
      <c r="P7" s="779"/>
      <c r="Q7" s="780">
        <v>5664</v>
      </c>
      <c r="R7" s="781"/>
      <c r="S7" s="781"/>
      <c r="T7" s="781"/>
      <c r="U7" s="781"/>
      <c r="V7" s="781">
        <v>5541</v>
      </c>
      <c r="W7" s="781"/>
      <c r="X7" s="781"/>
      <c r="Y7" s="781"/>
      <c r="Z7" s="781"/>
      <c r="AA7" s="781">
        <v>123</v>
      </c>
      <c r="AB7" s="781"/>
      <c r="AC7" s="781"/>
      <c r="AD7" s="781"/>
      <c r="AE7" s="782"/>
      <c r="AF7" s="783">
        <v>63</v>
      </c>
      <c r="AG7" s="784"/>
      <c r="AH7" s="784"/>
      <c r="AI7" s="784"/>
      <c r="AJ7" s="785"/>
      <c r="AK7" s="820">
        <v>271</v>
      </c>
      <c r="AL7" s="821"/>
      <c r="AM7" s="821"/>
      <c r="AN7" s="821"/>
      <c r="AO7" s="821"/>
      <c r="AP7" s="821">
        <v>5948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594</v>
      </c>
      <c r="BS7" s="824" t="s">
        <v>595</v>
      </c>
      <c r="BT7" s="825"/>
      <c r="BU7" s="825"/>
      <c r="BV7" s="825"/>
      <c r="BW7" s="825"/>
      <c r="BX7" s="825"/>
      <c r="BY7" s="825"/>
      <c r="BZ7" s="825"/>
      <c r="CA7" s="825"/>
      <c r="CB7" s="825"/>
      <c r="CC7" s="825"/>
      <c r="CD7" s="825"/>
      <c r="CE7" s="825"/>
      <c r="CF7" s="825"/>
      <c r="CG7" s="826"/>
      <c r="CH7" s="817" t="s">
        <v>596</v>
      </c>
      <c r="CI7" s="818"/>
      <c r="CJ7" s="818"/>
      <c r="CK7" s="818"/>
      <c r="CL7" s="819"/>
      <c r="CM7" s="817">
        <v>20</v>
      </c>
      <c r="CN7" s="818"/>
      <c r="CO7" s="818"/>
      <c r="CP7" s="818"/>
      <c r="CQ7" s="819"/>
      <c r="CR7" s="817">
        <v>5</v>
      </c>
      <c r="CS7" s="818"/>
      <c r="CT7" s="818"/>
      <c r="CU7" s="818"/>
      <c r="CV7" s="819"/>
      <c r="CW7" s="817">
        <v>1</v>
      </c>
      <c r="CX7" s="818"/>
      <c r="CY7" s="818"/>
      <c r="CZ7" s="818"/>
      <c r="DA7" s="819"/>
      <c r="DB7" s="817" t="s">
        <v>596</v>
      </c>
      <c r="DC7" s="818"/>
      <c r="DD7" s="818"/>
      <c r="DE7" s="818"/>
      <c r="DF7" s="819"/>
      <c r="DG7" s="817">
        <v>176</v>
      </c>
      <c r="DH7" s="818"/>
      <c r="DI7" s="818"/>
      <c r="DJ7" s="818"/>
      <c r="DK7" s="819"/>
      <c r="DL7" s="817" t="s">
        <v>596</v>
      </c>
      <c r="DM7" s="818"/>
      <c r="DN7" s="818"/>
      <c r="DO7" s="818"/>
      <c r="DP7" s="819"/>
      <c r="DQ7" s="817" t="s">
        <v>596</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9"/>
      <c r="AL22" s="850"/>
      <c r="AM22" s="850"/>
      <c r="AN22" s="850"/>
      <c r="AO22" s="850"/>
      <c r="AP22" s="850"/>
      <c r="AQ22" s="850"/>
      <c r="AR22" s="850"/>
      <c r="AS22" s="850"/>
      <c r="AT22" s="850"/>
      <c r="AU22" s="851"/>
      <c r="AV22" s="851"/>
      <c r="AW22" s="851"/>
      <c r="AX22" s="851"/>
      <c r="AY22" s="852"/>
      <c r="AZ22" s="853" t="s">
        <v>385</v>
      </c>
      <c r="BA22" s="853"/>
      <c r="BB22" s="853"/>
      <c r="BC22" s="853"/>
      <c r="BD22" s="854"/>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386</v>
      </c>
      <c r="B23" s="836" t="s">
        <v>387</v>
      </c>
      <c r="C23" s="837"/>
      <c r="D23" s="837"/>
      <c r="E23" s="837"/>
      <c r="F23" s="837"/>
      <c r="G23" s="837"/>
      <c r="H23" s="837"/>
      <c r="I23" s="837"/>
      <c r="J23" s="837"/>
      <c r="K23" s="837"/>
      <c r="L23" s="837"/>
      <c r="M23" s="837"/>
      <c r="N23" s="837"/>
      <c r="O23" s="837"/>
      <c r="P23" s="838"/>
      <c r="Q23" s="839">
        <f>Q7</f>
        <v>5664</v>
      </c>
      <c r="R23" s="840"/>
      <c r="S23" s="840"/>
      <c r="T23" s="840"/>
      <c r="U23" s="840"/>
      <c r="V23" s="840">
        <f t="shared" ref="V23" si="0">V7</f>
        <v>5541</v>
      </c>
      <c r="W23" s="840"/>
      <c r="X23" s="840"/>
      <c r="Y23" s="840"/>
      <c r="Z23" s="840"/>
      <c r="AA23" s="840">
        <f t="shared" ref="AA23" si="1">AA7</f>
        <v>123</v>
      </c>
      <c r="AB23" s="840"/>
      <c r="AC23" s="840"/>
      <c r="AD23" s="840"/>
      <c r="AE23" s="841"/>
      <c r="AF23" s="842">
        <f>AF7</f>
        <v>63</v>
      </c>
      <c r="AG23" s="843"/>
      <c r="AH23" s="843"/>
      <c r="AI23" s="843"/>
      <c r="AJ23" s="844"/>
      <c r="AK23" s="845"/>
      <c r="AL23" s="846"/>
      <c r="AM23" s="846"/>
      <c r="AN23" s="846"/>
      <c r="AO23" s="846"/>
      <c r="AP23" s="840">
        <f>AP7</f>
        <v>5948</v>
      </c>
      <c r="AQ23" s="840"/>
      <c r="AR23" s="840"/>
      <c r="AS23" s="840"/>
      <c r="AT23" s="840"/>
      <c r="AU23" s="847"/>
      <c r="AV23" s="847"/>
      <c r="AW23" s="847"/>
      <c r="AX23" s="847"/>
      <c r="AY23" s="848"/>
      <c r="AZ23" s="842" t="s">
        <v>388</v>
      </c>
      <c r="BA23" s="843"/>
      <c r="BB23" s="843"/>
      <c r="BC23" s="843"/>
      <c r="BD23" s="844"/>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5" t="s">
        <v>389</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367</v>
      </c>
      <c r="B26" s="787"/>
      <c r="C26" s="787"/>
      <c r="D26" s="787"/>
      <c r="E26" s="787"/>
      <c r="F26" s="787"/>
      <c r="G26" s="787"/>
      <c r="H26" s="787"/>
      <c r="I26" s="787"/>
      <c r="J26" s="787"/>
      <c r="K26" s="787"/>
      <c r="L26" s="787"/>
      <c r="M26" s="787"/>
      <c r="N26" s="787"/>
      <c r="O26" s="787"/>
      <c r="P26" s="788"/>
      <c r="Q26" s="763" t="s">
        <v>391</v>
      </c>
      <c r="R26" s="764"/>
      <c r="S26" s="764"/>
      <c r="T26" s="764"/>
      <c r="U26" s="765"/>
      <c r="V26" s="763" t="s">
        <v>392</v>
      </c>
      <c r="W26" s="764"/>
      <c r="X26" s="764"/>
      <c r="Y26" s="764"/>
      <c r="Z26" s="765"/>
      <c r="AA26" s="763" t="s">
        <v>393</v>
      </c>
      <c r="AB26" s="764"/>
      <c r="AC26" s="764"/>
      <c r="AD26" s="764"/>
      <c r="AE26" s="764"/>
      <c r="AF26" s="856" t="s">
        <v>394</v>
      </c>
      <c r="AG26" s="857"/>
      <c r="AH26" s="857"/>
      <c r="AI26" s="857"/>
      <c r="AJ26" s="858"/>
      <c r="AK26" s="764" t="s">
        <v>395</v>
      </c>
      <c r="AL26" s="764"/>
      <c r="AM26" s="764"/>
      <c r="AN26" s="764"/>
      <c r="AO26" s="765"/>
      <c r="AP26" s="763" t="s">
        <v>396</v>
      </c>
      <c r="AQ26" s="764"/>
      <c r="AR26" s="764"/>
      <c r="AS26" s="764"/>
      <c r="AT26" s="765"/>
      <c r="AU26" s="763" t="s">
        <v>397</v>
      </c>
      <c r="AV26" s="764"/>
      <c r="AW26" s="764"/>
      <c r="AX26" s="764"/>
      <c r="AY26" s="765"/>
      <c r="AZ26" s="763" t="s">
        <v>398</v>
      </c>
      <c r="BA26" s="764"/>
      <c r="BB26" s="764"/>
      <c r="BC26" s="764"/>
      <c r="BD26" s="765"/>
      <c r="BE26" s="763" t="s">
        <v>374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59"/>
      <c r="AG27" s="860"/>
      <c r="AH27" s="860"/>
      <c r="AI27" s="860"/>
      <c r="AJ27" s="861"/>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399</v>
      </c>
      <c r="C28" s="778"/>
      <c r="D28" s="778"/>
      <c r="E28" s="778"/>
      <c r="F28" s="778"/>
      <c r="G28" s="778"/>
      <c r="H28" s="778"/>
      <c r="I28" s="778"/>
      <c r="J28" s="778"/>
      <c r="K28" s="778"/>
      <c r="L28" s="778"/>
      <c r="M28" s="778"/>
      <c r="N28" s="778"/>
      <c r="O28" s="778"/>
      <c r="P28" s="779"/>
      <c r="Q28" s="866">
        <v>963</v>
      </c>
      <c r="R28" s="867"/>
      <c r="S28" s="867"/>
      <c r="T28" s="867"/>
      <c r="U28" s="867"/>
      <c r="V28" s="867">
        <v>939</v>
      </c>
      <c r="W28" s="867"/>
      <c r="X28" s="867"/>
      <c r="Y28" s="867"/>
      <c r="Z28" s="867"/>
      <c r="AA28" s="867">
        <v>24</v>
      </c>
      <c r="AB28" s="867"/>
      <c r="AC28" s="867"/>
      <c r="AD28" s="867"/>
      <c r="AE28" s="868"/>
      <c r="AF28" s="869">
        <v>24</v>
      </c>
      <c r="AG28" s="867"/>
      <c r="AH28" s="867"/>
      <c r="AI28" s="867"/>
      <c r="AJ28" s="870"/>
      <c r="AK28" s="871">
        <v>92</v>
      </c>
      <c r="AL28" s="862"/>
      <c r="AM28" s="862"/>
      <c r="AN28" s="862"/>
      <c r="AO28" s="862"/>
      <c r="AP28" s="862" t="s">
        <v>512</v>
      </c>
      <c r="AQ28" s="862"/>
      <c r="AR28" s="862"/>
      <c r="AS28" s="862"/>
      <c r="AT28" s="862"/>
      <c r="AU28" s="862" t="s">
        <v>512</v>
      </c>
      <c r="AV28" s="862"/>
      <c r="AW28" s="862"/>
      <c r="AX28" s="862"/>
      <c r="AY28" s="862"/>
      <c r="AZ28" s="863" t="s">
        <v>512</v>
      </c>
      <c r="BA28" s="863"/>
      <c r="BB28" s="863"/>
      <c r="BC28" s="863"/>
      <c r="BD28" s="863"/>
      <c r="BE28" s="864"/>
      <c r="BF28" s="864"/>
      <c r="BG28" s="864"/>
      <c r="BH28" s="864"/>
      <c r="BI28" s="865"/>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400</v>
      </c>
      <c r="C29" s="802"/>
      <c r="D29" s="802"/>
      <c r="E29" s="802"/>
      <c r="F29" s="802"/>
      <c r="G29" s="802"/>
      <c r="H29" s="802"/>
      <c r="I29" s="802"/>
      <c r="J29" s="802"/>
      <c r="K29" s="802"/>
      <c r="L29" s="802"/>
      <c r="M29" s="802"/>
      <c r="N29" s="802"/>
      <c r="O29" s="802"/>
      <c r="P29" s="803"/>
      <c r="Q29" s="804">
        <v>142</v>
      </c>
      <c r="R29" s="805"/>
      <c r="S29" s="805"/>
      <c r="T29" s="805"/>
      <c r="U29" s="805"/>
      <c r="V29" s="805">
        <v>141</v>
      </c>
      <c r="W29" s="805"/>
      <c r="X29" s="805"/>
      <c r="Y29" s="805"/>
      <c r="Z29" s="805"/>
      <c r="AA29" s="805">
        <v>1</v>
      </c>
      <c r="AB29" s="805"/>
      <c r="AC29" s="805"/>
      <c r="AD29" s="805"/>
      <c r="AE29" s="806"/>
      <c r="AF29" s="807">
        <v>1</v>
      </c>
      <c r="AG29" s="808"/>
      <c r="AH29" s="808"/>
      <c r="AI29" s="808"/>
      <c r="AJ29" s="809"/>
      <c r="AK29" s="874">
        <v>49</v>
      </c>
      <c r="AL29" s="875"/>
      <c r="AM29" s="875"/>
      <c r="AN29" s="875"/>
      <c r="AO29" s="875"/>
      <c r="AP29" s="875" t="s">
        <v>512</v>
      </c>
      <c r="AQ29" s="875"/>
      <c r="AR29" s="875"/>
      <c r="AS29" s="875"/>
      <c r="AT29" s="875"/>
      <c r="AU29" s="875" t="s">
        <v>512</v>
      </c>
      <c r="AV29" s="875"/>
      <c r="AW29" s="875"/>
      <c r="AX29" s="875"/>
      <c r="AY29" s="875"/>
      <c r="AZ29" s="876" t="s">
        <v>512</v>
      </c>
      <c r="BA29" s="876"/>
      <c r="BB29" s="876"/>
      <c r="BC29" s="876"/>
      <c r="BD29" s="876"/>
      <c r="BE29" s="872"/>
      <c r="BF29" s="872"/>
      <c r="BG29" s="872"/>
      <c r="BH29" s="872"/>
      <c r="BI29" s="873"/>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401</v>
      </c>
      <c r="C30" s="802"/>
      <c r="D30" s="802"/>
      <c r="E30" s="802"/>
      <c r="F30" s="802"/>
      <c r="G30" s="802"/>
      <c r="H30" s="802"/>
      <c r="I30" s="802"/>
      <c r="J30" s="802"/>
      <c r="K30" s="802"/>
      <c r="L30" s="802"/>
      <c r="M30" s="802"/>
      <c r="N30" s="802"/>
      <c r="O30" s="802"/>
      <c r="P30" s="803"/>
      <c r="Q30" s="804">
        <v>493</v>
      </c>
      <c r="R30" s="805"/>
      <c r="S30" s="805"/>
      <c r="T30" s="805"/>
      <c r="U30" s="805"/>
      <c r="V30" s="805">
        <v>527</v>
      </c>
      <c r="W30" s="805"/>
      <c r="X30" s="805"/>
      <c r="Y30" s="805"/>
      <c r="Z30" s="805"/>
      <c r="AA30" s="805">
        <v>-34</v>
      </c>
      <c r="AB30" s="805"/>
      <c r="AC30" s="805"/>
      <c r="AD30" s="805"/>
      <c r="AE30" s="806"/>
      <c r="AF30" s="807">
        <v>-80</v>
      </c>
      <c r="AG30" s="808"/>
      <c r="AH30" s="808"/>
      <c r="AI30" s="808"/>
      <c r="AJ30" s="809"/>
      <c r="AK30" s="874">
        <v>100</v>
      </c>
      <c r="AL30" s="875"/>
      <c r="AM30" s="875"/>
      <c r="AN30" s="875"/>
      <c r="AO30" s="875"/>
      <c r="AP30" s="875">
        <v>3</v>
      </c>
      <c r="AQ30" s="875"/>
      <c r="AR30" s="875"/>
      <c r="AS30" s="875"/>
      <c r="AT30" s="875"/>
      <c r="AU30" s="875">
        <v>3</v>
      </c>
      <c r="AV30" s="875"/>
      <c r="AW30" s="875"/>
      <c r="AX30" s="875"/>
      <c r="AY30" s="875"/>
      <c r="AZ30" s="876">
        <v>18</v>
      </c>
      <c r="BA30" s="876"/>
      <c r="BB30" s="876"/>
      <c r="BC30" s="876"/>
      <c r="BD30" s="876"/>
      <c r="BE30" s="872" t="s">
        <v>402</v>
      </c>
      <c r="BF30" s="872"/>
      <c r="BG30" s="872"/>
      <c r="BH30" s="872"/>
      <c r="BI30" s="873"/>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188</v>
      </c>
      <c r="R31" s="805"/>
      <c r="S31" s="805"/>
      <c r="T31" s="805"/>
      <c r="U31" s="805"/>
      <c r="V31" s="805">
        <v>208</v>
      </c>
      <c r="W31" s="805"/>
      <c r="X31" s="805"/>
      <c r="Y31" s="805"/>
      <c r="Z31" s="805"/>
      <c r="AA31" s="805">
        <v>-20</v>
      </c>
      <c r="AB31" s="805"/>
      <c r="AC31" s="805"/>
      <c r="AD31" s="805"/>
      <c r="AE31" s="806"/>
      <c r="AF31" s="807">
        <v>108</v>
      </c>
      <c r="AG31" s="808"/>
      <c r="AH31" s="808"/>
      <c r="AI31" s="808"/>
      <c r="AJ31" s="809"/>
      <c r="AK31" s="874" t="s">
        <v>596</v>
      </c>
      <c r="AL31" s="875"/>
      <c r="AM31" s="875"/>
      <c r="AN31" s="875"/>
      <c r="AO31" s="875"/>
      <c r="AP31" s="875">
        <v>325</v>
      </c>
      <c r="AQ31" s="875"/>
      <c r="AR31" s="875"/>
      <c r="AS31" s="875"/>
      <c r="AT31" s="875"/>
      <c r="AU31" s="875">
        <v>1</v>
      </c>
      <c r="AV31" s="875"/>
      <c r="AW31" s="875"/>
      <c r="AX31" s="875"/>
      <c r="AY31" s="875"/>
      <c r="AZ31" s="876" t="s">
        <v>596</v>
      </c>
      <c r="BA31" s="876"/>
      <c r="BB31" s="876"/>
      <c r="BC31" s="876"/>
      <c r="BD31" s="876"/>
      <c r="BE31" s="872" t="s">
        <v>402</v>
      </c>
      <c r="BF31" s="872"/>
      <c r="BG31" s="872"/>
      <c r="BH31" s="872"/>
      <c r="BI31" s="873"/>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404</v>
      </c>
      <c r="C32" s="802"/>
      <c r="D32" s="802"/>
      <c r="E32" s="802"/>
      <c r="F32" s="802"/>
      <c r="G32" s="802"/>
      <c r="H32" s="802"/>
      <c r="I32" s="802"/>
      <c r="J32" s="802"/>
      <c r="K32" s="802"/>
      <c r="L32" s="802"/>
      <c r="M32" s="802"/>
      <c r="N32" s="802"/>
      <c r="O32" s="802"/>
      <c r="P32" s="803"/>
      <c r="Q32" s="804">
        <v>39</v>
      </c>
      <c r="R32" s="805"/>
      <c r="S32" s="805"/>
      <c r="T32" s="805"/>
      <c r="U32" s="805"/>
      <c r="V32" s="805">
        <v>39</v>
      </c>
      <c r="W32" s="805"/>
      <c r="X32" s="805"/>
      <c r="Y32" s="805"/>
      <c r="Z32" s="805"/>
      <c r="AA32" s="805" t="s">
        <v>596</v>
      </c>
      <c r="AB32" s="805"/>
      <c r="AC32" s="805"/>
      <c r="AD32" s="805"/>
      <c r="AE32" s="806"/>
      <c r="AF32" s="807" t="s">
        <v>596</v>
      </c>
      <c r="AG32" s="808"/>
      <c r="AH32" s="808"/>
      <c r="AI32" s="808"/>
      <c r="AJ32" s="809"/>
      <c r="AK32" s="874">
        <v>23</v>
      </c>
      <c r="AL32" s="875"/>
      <c r="AM32" s="875"/>
      <c r="AN32" s="875"/>
      <c r="AO32" s="875"/>
      <c r="AP32" s="875">
        <v>93</v>
      </c>
      <c r="AQ32" s="875"/>
      <c r="AR32" s="875"/>
      <c r="AS32" s="875"/>
      <c r="AT32" s="875"/>
      <c r="AU32" s="875">
        <v>93</v>
      </c>
      <c r="AV32" s="875"/>
      <c r="AW32" s="875"/>
      <c r="AX32" s="875"/>
      <c r="AY32" s="875"/>
      <c r="AZ32" s="876" t="s">
        <v>596</v>
      </c>
      <c r="BA32" s="876"/>
      <c r="BB32" s="876"/>
      <c r="BC32" s="876"/>
      <c r="BD32" s="876"/>
      <c r="BE32" s="872" t="s">
        <v>405</v>
      </c>
      <c r="BF32" s="872"/>
      <c r="BG32" s="872"/>
      <c r="BH32" s="872"/>
      <c r="BI32" s="873"/>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406</v>
      </c>
      <c r="C33" s="802"/>
      <c r="D33" s="802"/>
      <c r="E33" s="802"/>
      <c r="F33" s="802"/>
      <c r="G33" s="802"/>
      <c r="H33" s="802"/>
      <c r="I33" s="802"/>
      <c r="J33" s="802"/>
      <c r="K33" s="802"/>
      <c r="L33" s="802"/>
      <c r="M33" s="802"/>
      <c r="N33" s="802"/>
      <c r="O33" s="802"/>
      <c r="P33" s="803"/>
      <c r="Q33" s="804">
        <v>376</v>
      </c>
      <c r="R33" s="805"/>
      <c r="S33" s="805"/>
      <c r="T33" s="805"/>
      <c r="U33" s="805"/>
      <c r="V33" s="805">
        <v>376</v>
      </c>
      <c r="W33" s="805"/>
      <c r="X33" s="805"/>
      <c r="Y33" s="805"/>
      <c r="Z33" s="805"/>
      <c r="AA33" s="805" t="s">
        <v>596</v>
      </c>
      <c r="AB33" s="805"/>
      <c r="AC33" s="805"/>
      <c r="AD33" s="805"/>
      <c r="AE33" s="806"/>
      <c r="AF33" s="807" t="s">
        <v>128</v>
      </c>
      <c r="AG33" s="808"/>
      <c r="AH33" s="808"/>
      <c r="AI33" s="808"/>
      <c r="AJ33" s="809"/>
      <c r="AK33" s="874">
        <v>92</v>
      </c>
      <c r="AL33" s="875"/>
      <c r="AM33" s="875"/>
      <c r="AN33" s="875"/>
      <c r="AO33" s="875"/>
      <c r="AP33" s="875">
        <v>1563</v>
      </c>
      <c r="AQ33" s="875"/>
      <c r="AR33" s="875"/>
      <c r="AS33" s="875"/>
      <c r="AT33" s="875"/>
      <c r="AU33" s="875">
        <v>1562</v>
      </c>
      <c r="AV33" s="875"/>
      <c r="AW33" s="875"/>
      <c r="AX33" s="875"/>
      <c r="AY33" s="875"/>
      <c r="AZ33" s="876" t="s">
        <v>596</v>
      </c>
      <c r="BA33" s="876"/>
      <c r="BB33" s="876"/>
      <c r="BC33" s="876"/>
      <c r="BD33" s="876"/>
      <c r="BE33" s="872" t="s">
        <v>405</v>
      </c>
      <c r="BF33" s="872"/>
      <c r="BG33" s="872"/>
      <c r="BH33" s="872"/>
      <c r="BI33" s="873"/>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4"/>
      <c r="AL34" s="875"/>
      <c r="AM34" s="875"/>
      <c r="AN34" s="875"/>
      <c r="AO34" s="875"/>
      <c r="AP34" s="875"/>
      <c r="AQ34" s="875"/>
      <c r="AR34" s="875"/>
      <c r="AS34" s="875"/>
      <c r="AT34" s="875"/>
      <c r="AU34" s="875"/>
      <c r="AV34" s="875"/>
      <c r="AW34" s="875"/>
      <c r="AX34" s="875"/>
      <c r="AY34" s="875"/>
      <c r="AZ34" s="876"/>
      <c r="BA34" s="876"/>
      <c r="BB34" s="876"/>
      <c r="BC34" s="876"/>
      <c r="BD34" s="876"/>
      <c r="BE34" s="872"/>
      <c r="BF34" s="872"/>
      <c r="BG34" s="872"/>
      <c r="BH34" s="872"/>
      <c r="BI34" s="873"/>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7"/>
      <c r="R50" s="878"/>
      <c r="S50" s="878"/>
      <c r="T50" s="878"/>
      <c r="U50" s="878"/>
      <c r="V50" s="878"/>
      <c r="W50" s="878"/>
      <c r="X50" s="878"/>
      <c r="Y50" s="878"/>
      <c r="Z50" s="878"/>
      <c r="AA50" s="878"/>
      <c r="AB50" s="878"/>
      <c r="AC50" s="878"/>
      <c r="AD50" s="878"/>
      <c r="AE50" s="879"/>
      <c r="AF50" s="807"/>
      <c r="AG50" s="808"/>
      <c r="AH50" s="808"/>
      <c r="AI50" s="808"/>
      <c r="AJ50" s="809"/>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7"/>
      <c r="R51" s="878"/>
      <c r="S51" s="878"/>
      <c r="T51" s="878"/>
      <c r="U51" s="878"/>
      <c r="V51" s="878"/>
      <c r="W51" s="878"/>
      <c r="X51" s="878"/>
      <c r="Y51" s="878"/>
      <c r="Z51" s="878"/>
      <c r="AA51" s="878"/>
      <c r="AB51" s="878"/>
      <c r="AC51" s="878"/>
      <c r="AD51" s="878"/>
      <c r="AE51" s="879"/>
      <c r="AF51" s="807"/>
      <c r="AG51" s="808"/>
      <c r="AH51" s="808"/>
      <c r="AI51" s="808"/>
      <c r="AJ51" s="809"/>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7"/>
      <c r="R52" s="878"/>
      <c r="S52" s="878"/>
      <c r="T52" s="878"/>
      <c r="U52" s="878"/>
      <c r="V52" s="878"/>
      <c r="W52" s="878"/>
      <c r="X52" s="878"/>
      <c r="Y52" s="878"/>
      <c r="Z52" s="878"/>
      <c r="AA52" s="878"/>
      <c r="AB52" s="878"/>
      <c r="AC52" s="878"/>
      <c r="AD52" s="878"/>
      <c r="AE52" s="879"/>
      <c r="AF52" s="807"/>
      <c r="AG52" s="808"/>
      <c r="AH52" s="808"/>
      <c r="AI52" s="808"/>
      <c r="AJ52" s="809"/>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7"/>
      <c r="R53" s="878"/>
      <c r="S53" s="878"/>
      <c r="T53" s="878"/>
      <c r="U53" s="878"/>
      <c r="V53" s="878"/>
      <c r="W53" s="878"/>
      <c r="X53" s="878"/>
      <c r="Y53" s="878"/>
      <c r="Z53" s="878"/>
      <c r="AA53" s="878"/>
      <c r="AB53" s="878"/>
      <c r="AC53" s="878"/>
      <c r="AD53" s="878"/>
      <c r="AE53" s="879"/>
      <c r="AF53" s="807"/>
      <c r="AG53" s="808"/>
      <c r="AH53" s="808"/>
      <c r="AI53" s="808"/>
      <c r="AJ53" s="809"/>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7"/>
      <c r="R54" s="878"/>
      <c r="S54" s="878"/>
      <c r="T54" s="878"/>
      <c r="U54" s="878"/>
      <c r="V54" s="878"/>
      <c r="W54" s="878"/>
      <c r="X54" s="878"/>
      <c r="Y54" s="878"/>
      <c r="Z54" s="878"/>
      <c r="AA54" s="878"/>
      <c r="AB54" s="878"/>
      <c r="AC54" s="878"/>
      <c r="AD54" s="878"/>
      <c r="AE54" s="879"/>
      <c r="AF54" s="807"/>
      <c r="AG54" s="808"/>
      <c r="AH54" s="808"/>
      <c r="AI54" s="808"/>
      <c r="AJ54" s="809"/>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7"/>
      <c r="R55" s="878"/>
      <c r="S55" s="878"/>
      <c r="T55" s="878"/>
      <c r="U55" s="878"/>
      <c r="V55" s="878"/>
      <c r="W55" s="878"/>
      <c r="X55" s="878"/>
      <c r="Y55" s="878"/>
      <c r="Z55" s="878"/>
      <c r="AA55" s="878"/>
      <c r="AB55" s="878"/>
      <c r="AC55" s="878"/>
      <c r="AD55" s="878"/>
      <c r="AE55" s="879"/>
      <c r="AF55" s="807"/>
      <c r="AG55" s="808"/>
      <c r="AH55" s="808"/>
      <c r="AI55" s="808"/>
      <c r="AJ55" s="809"/>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7"/>
      <c r="R56" s="878"/>
      <c r="S56" s="878"/>
      <c r="T56" s="878"/>
      <c r="U56" s="878"/>
      <c r="V56" s="878"/>
      <c r="W56" s="878"/>
      <c r="X56" s="878"/>
      <c r="Y56" s="878"/>
      <c r="Z56" s="878"/>
      <c r="AA56" s="878"/>
      <c r="AB56" s="878"/>
      <c r="AC56" s="878"/>
      <c r="AD56" s="878"/>
      <c r="AE56" s="879"/>
      <c r="AF56" s="807"/>
      <c r="AG56" s="808"/>
      <c r="AH56" s="808"/>
      <c r="AI56" s="808"/>
      <c r="AJ56" s="809"/>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7"/>
      <c r="R57" s="878"/>
      <c r="S57" s="878"/>
      <c r="T57" s="878"/>
      <c r="U57" s="878"/>
      <c r="V57" s="878"/>
      <c r="W57" s="878"/>
      <c r="X57" s="878"/>
      <c r="Y57" s="878"/>
      <c r="Z57" s="878"/>
      <c r="AA57" s="878"/>
      <c r="AB57" s="878"/>
      <c r="AC57" s="878"/>
      <c r="AD57" s="878"/>
      <c r="AE57" s="879"/>
      <c r="AF57" s="807"/>
      <c r="AG57" s="808"/>
      <c r="AH57" s="808"/>
      <c r="AI57" s="808"/>
      <c r="AJ57" s="809"/>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7"/>
      <c r="R58" s="878"/>
      <c r="S58" s="878"/>
      <c r="T58" s="878"/>
      <c r="U58" s="878"/>
      <c r="V58" s="878"/>
      <c r="W58" s="878"/>
      <c r="X58" s="878"/>
      <c r="Y58" s="878"/>
      <c r="Z58" s="878"/>
      <c r="AA58" s="878"/>
      <c r="AB58" s="878"/>
      <c r="AC58" s="878"/>
      <c r="AD58" s="878"/>
      <c r="AE58" s="879"/>
      <c r="AF58" s="807"/>
      <c r="AG58" s="808"/>
      <c r="AH58" s="808"/>
      <c r="AI58" s="808"/>
      <c r="AJ58" s="809"/>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7"/>
      <c r="R59" s="878"/>
      <c r="S59" s="878"/>
      <c r="T59" s="878"/>
      <c r="U59" s="878"/>
      <c r="V59" s="878"/>
      <c r="W59" s="878"/>
      <c r="X59" s="878"/>
      <c r="Y59" s="878"/>
      <c r="Z59" s="878"/>
      <c r="AA59" s="878"/>
      <c r="AB59" s="878"/>
      <c r="AC59" s="878"/>
      <c r="AD59" s="878"/>
      <c r="AE59" s="879"/>
      <c r="AF59" s="807"/>
      <c r="AG59" s="808"/>
      <c r="AH59" s="808"/>
      <c r="AI59" s="808"/>
      <c r="AJ59" s="809"/>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7"/>
      <c r="R60" s="878"/>
      <c r="S60" s="878"/>
      <c r="T60" s="878"/>
      <c r="U60" s="878"/>
      <c r="V60" s="878"/>
      <c r="W60" s="878"/>
      <c r="X60" s="878"/>
      <c r="Y60" s="878"/>
      <c r="Z60" s="878"/>
      <c r="AA60" s="878"/>
      <c r="AB60" s="878"/>
      <c r="AC60" s="878"/>
      <c r="AD60" s="878"/>
      <c r="AE60" s="879"/>
      <c r="AF60" s="807"/>
      <c r="AG60" s="808"/>
      <c r="AH60" s="808"/>
      <c r="AI60" s="808"/>
      <c r="AJ60" s="809"/>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7"/>
      <c r="R61" s="878"/>
      <c r="S61" s="878"/>
      <c r="T61" s="878"/>
      <c r="U61" s="878"/>
      <c r="V61" s="878"/>
      <c r="W61" s="878"/>
      <c r="X61" s="878"/>
      <c r="Y61" s="878"/>
      <c r="Z61" s="878"/>
      <c r="AA61" s="878"/>
      <c r="AB61" s="878"/>
      <c r="AC61" s="878"/>
      <c r="AD61" s="878"/>
      <c r="AE61" s="879"/>
      <c r="AF61" s="807"/>
      <c r="AG61" s="808"/>
      <c r="AH61" s="808"/>
      <c r="AI61" s="808"/>
      <c r="AJ61" s="809"/>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7"/>
      <c r="R62" s="878"/>
      <c r="S62" s="878"/>
      <c r="T62" s="878"/>
      <c r="U62" s="878"/>
      <c r="V62" s="878"/>
      <c r="W62" s="878"/>
      <c r="X62" s="878"/>
      <c r="Y62" s="878"/>
      <c r="Z62" s="878"/>
      <c r="AA62" s="878"/>
      <c r="AB62" s="878"/>
      <c r="AC62" s="878"/>
      <c r="AD62" s="878"/>
      <c r="AE62" s="879"/>
      <c r="AF62" s="807"/>
      <c r="AG62" s="808"/>
      <c r="AH62" s="808"/>
      <c r="AI62" s="808"/>
      <c r="AJ62" s="809"/>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407</v>
      </c>
      <c r="BK62" s="853"/>
      <c r="BL62" s="853"/>
      <c r="BM62" s="853"/>
      <c r="BN62" s="854"/>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386</v>
      </c>
      <c r="B63" s="836" t="s">
        <v>408</v>
      </c>
      <c r="C63" s="837"/>
      <c r="D63" s="837"/>
      <c r="E63" s="837"/>
      <c r="F63" s="837"/>
      <c r="G63" s="837"/>
      <c r="H63" s="837"/>
      <c r="I63" s="837"/>
      <c r="J63" s="837"/>
      <c r="K63" s="837"/>
      <c r="L63" s="837"/>
      <c r="M63" s="837"/>
      <c r="N63" s="837"/>
      <c r="O63" s="837"/>
      <c r="P63" s="838"/>
      <c r="Q63" s="882"/>
      <c r="R63" s="883"/>
      <c r="S63" s="883"/>
      <c r="T63" s="883"/>
      <c r="U63" s="883"/>
      <c r="V63" s="883"/>
      <c r="W63" s="883"/>
      <c r="X63" s="883"/>
      <c r="Y63" s="883"/>
      <c r="Z63" s="883"/>
      <c r="AA63" s="883"/>
      <c r="AB63" s="883"/>
      <c r="AC63" s="883"/>
      <c r="AD63" s="883"/>
      <c r="AE63" s="884"/>
      <c r="AF63" s="885">
        <v>52</v>
      </c>
      <c r="AG63" s="886"/>
      <c r="AH63" s="886"/>
      <c r="AI63" s="886"/>
      <c r="AJ63" s="887"/>
      <c r="AK63" s="888"/>
      <c r="AL63" s="883"/>
      <c r="AM63" s="883"/>
      <c r="AN63" s="883"/>
      <c r="AO63" s="883"/>
      <c r="AP63" s="886">
        <f>SUM(AP30:AT33)</f>
        <v>1984</v>
      </c>
      <c r="AQ63" s="886"/>
      <c r="AR63" s="886"/>
      <c r="AS63" s="886"/>
      <c r="AT63" s="886"/>
      <c r="AU63" s="886">
        <f>SUM(AU30:AY33)</f>
        <v>1659</v>
      </c>
      <c r="AV63" s="886"/>
      <c r="AW63" s="886"/>
      <c r="AX63" s="886"/>
      <c r="AY63" s="886"/>
      <c r="AZ63" s="890"/>
      <c r="BA63" s="890"/>
      <c r="BB63" s="890"/>
      <c r="BC63" s="890"/>
      <c r="BD63" s="890"/>
      <c r="BE63" s="891"/>
      <c r="BF63" s="891"/>
      <c r="BG63" s="891"/>
      <c r="BH63" s="891"/>
      <c r="BI63" s="892"/>
      <c r="BJ63" s="893" t="s">
        <v>409</v>
      </c>
      <c r="BK63" s="894"/>
      <c r="BL63" s="894"/>
      <c r="BM63" s="894"/>
      <c r="BN63" s="895"/>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411</v>
      </c>
      <c r="B66" s="787"/>
      <c r="C66" s="787"/>
      <c r="D66" s="787"/>
      <c r="E66" s="787"/>
      <c r="F66" s="787"/>
      <c r="G66" s="787"/>
      <c r="H66" s="787"/>
      <c r="I66" s="787"/>
      <c r="J66" s="787"/>
      <c r="K66" s="787"/>
      <c r="L66" s="787"/>
      <c r="M66" s="787"/>
      <c r="N66" s="787"/>
      <c r="O66" s="787"/>
      <c r="P66" s="788"/>
      <c r="Q66" s="763" t="s">
        <v>412</v>
      </c>
      <c r="R66" s="764"/>
      <c r="S66" s="764"/>
      <c r="T66" s="764"/>
      <c r="U66" s="765"/>
      <c r="V66" s="763" t="s">
        <v>413</v>
      </c>
      <c r="W66" s="764"/>
      <c r="X66" s="764"/>
      <c r="Y66" s="764"/>
      <c r="Z66" s="765"/>
      <c r="AA66" s="763" t="s">
        <v>414</v>
      </c>
      <c r="AB66" s="764"/>
      <c r="AC66" s="764"/>
      <c r="AD66" s="764"/>
      <c r="AE66" s="765"/>
      <c r="AF66" s="896" t="s">
        <v>415</v>
      </c>
      <c r="AG66" s="857"/>
      <c r="AH66" s="857"/>
      <c r="AI66" s="857"/>
      <c r="AJ66" s="897"/>
      <c r="AK66" s="763" t="s">
        <v>416</v>
      </c>
      <c r="AL66" s="787"/>
      <c r="AM66" s="787"/>
      <c r="AN66" s="787"/>
      <c r="AO66" s="788"/>
      <c r="AP66" s="763" t="s">
        <v>417</v>
      </c>
      <c r="AQ66" s="764"/>
      <c r="AR66" s="764"/>
      <c r="AS66" s="764"/>
      <c r="AT66" s="765"/>
      <c r="AU66" s="763" t="s">
        <v>418</v>
      </c>
      <c r="AV66" s="764"/>
      <c r="AW66" s="764"/>
      <c r="AX66" s="764"/>
      <c r="AY66" s="765"/>
      <c r="AZ66" s="763" t="s">
        <v>374</v>
      </c>
      <c r="BA66" s="764"/>
      <c r="BB66" s="764"/>
      <c r="BC66" s="764"/>
      <c r="BD66" s="775"/>
      <c r="BE66" s="266"/>
      <c r="BF66" s="266"/>
      <c r="BG66" s="266"/>
      <c r="BH66" s="266"/>
      <c r="BI66" s="266"/>
      <c r="BJ66" s="266"/>
      <c r="BK66" s="266"/>
      <c r="BL66" s="266"/>
      <c r="BM66" s="266"/>
      <c r="BN66" s="266"/>
      <c r="BO66" s="266"/>
      <c r="BP66" s="266"/>
      <c r="BQ66" s="263">
        <v>60</v>
      </c>
      <c r="BR66" s="268"/>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898"/>
      <c r="AG67" s="860"/>
      <c r="AH67" s="860"/>
      <c r="AI67" s="860"/>
      <c r="AJ67" s="899"/>
      <c r="AK67" s="900"/>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47"/>
    </row>
    <row r="68" spans="1:131" s="248" customFormat="1" ht="26.25" customHeight="1" thickTop="1" x14ac:dyDescent="0.15">
      <c r="A68" s="259">
        <v>1</v>
      </c>
      <c r="B68" s="913" t="s">
        <v>581</v>
      </c>
      <c r="C68" s="914"/>
      <c r="D68" s="914"/>
      <c r="E68" s="914"/>
      <c r="F68" s="914"/>
      <c r="G68" s="914"/>
      <c r="H68" s="914"/>
      <c r="I68" s="914"/>
      <c r="J68" s="914"/>
      <c r="K68" s="914"/>
      <c r="L68" s="914"/>
      <c r="M68" s="914"/>
      <c r="N68" s="914"/>
      <c r="O68" s="914"/>
      <c r="P68" s="915"/>
      <c r="Q68" s="916">
        <v>92</v>
      </c>
      <c r="R68" s="910"/>
      <c r="S68" s="910"/>
      <c r="T68" s="910"/>
      <c r="U68" s="910"/>
      <c r="V68" s="910">
        <v>90</v>
      </c>
      <c r="W68" s="910"/>
      <c r="X68" s="910"/>
      <c r="Y68" s="910"/>
      <c r="Z68" s="910"/>
      <c r="AA68" s="910">
        <v>1</v>
      </c>
      <c r="AB68" s="910"/>
      <c r="AC68" s="910"/>
      <c r="AD68" s="910"/>
      <c r="AE68" s="910"/>
      <c r="AF68" s="910">
        <v>1</v>
      </c>
      <c r="AG68" s="910"/>
      <c r="AH68" s="910"/>
      <c r="AI68" s="910"/>
      <c r="AJ68" s="910"/>
      <c r="AK68" s="910" t="s">
        <v>596</v>
      </c>
      <c r="AL68" s="910"/>
      <c r="AM68" s="910"/>
      <c r="AN68" s="910"/>
      <c r="AO68" s="910"/>
      <c r="AP68" s="910" t="s">
        <v>596</v>
      </c>
      <c r="AQ68" s="910"/>
      <c r="AR68" s="910"/>
      <c r="AS68" s="910"/>
      <c r="AT68" s="910"/>
      <c r="AU68" s="910" t="s">
        <v>596</v>
      </c>
      <c r="AV68" s="910"/>
      <c r="AW68" s="910"/>
      <c r="AX68" s="910"/>
      <c r="AY68" s="910"/>
      <c r="AZ68" s="911"/>
      <c r="BA68" s="911"/>
      <c r="BB68" s="911"/>
      <c r="BC68" s="911"/>
      <c r="BD68" s="912"/>
      <c r="BE68" s="266"/>
      <c r="BF68" s="266"/>
      <c r="BG68" s="266"/>
      <c r="BH68" s="266"/>
      <c r="BI68" s="266"/>
      <c r="BJ68" s="266"/>
      <c r="BK68" s="266"/>
      <c r="BL68" s="266"/>
      <c r="BM68" s="266"/>
      <c r="BN68" s="266"/>
      <c r="BO68" s="266"/>
      <c r="BP68" s="266"/>
      <c r="BQ68" s="263">
        <v>62</v>
      </c>
      <c r="BR68" s="268"/>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47"/>
    </row>
    <row r="69" spans="1:131" s="248" customFormat="1" ht="26.25" customHeight="1" x14ac:dyDescent="0.15">
      <c r="A69" s="262">
        <v>2</v>
      </c>
      <c r="B69" s="917" t="s">
        <v>582</v>
      </c>
      <c r="C69" s="918"/>
      <c r="D69" s="918"/>
      <c r="E69" s="918"/>
      <c r="F69" s="918"/>
      <c r="G69" s="918"/>
      <c r="H69" s="918"/>
      <c r="I69" s="918"/>
      <c r="J69" s="918"/>
      <c r="K69" s="918"/>
      <c r="L69" s="918"/>
      <c r="M69" s="918"/>
      <c r="N69" s="918"/>
      <c r="O69" s="918"/>
      <c r="P69" s="919"/>
      <c r="Q69" s="920">
        <v>191</v>
      </c>
      <c r="R69" s="875"/>
      <c r="S69" s="875"/>
      <c r="T69" s="875"/>
      <c r="U69" s="875"/>
      <c r="V69" s="875">
        <v>179</v>
      </c>
      <c r="W69" s="875"/>
      <c r="X69" s="875"/>
      <c r="Y69" s="875"/>
      <c r="Z69" s="875"/>
      <c r="AA69" s="875">
        <v>12</v>
      </c>
      <c r="AB69" s="875"/>
      <c r="AC69" s="875"/>
      <c r="AD69" s="875"/>
      <c r="AE69" s="875"/>
      <c r="AF69" s="875">
        <v>12</v>
      </c>
      <c r="AG69" s="875"/>
      <c r="AH69" s="875"/>
      <c r="AI69" s="875"/>
      <c r="AJ69" s="875"/>
      <c r="AK69" s="875" t="s">
        <v>596</v>
      </c>
      <c r="AL69" s="875"/>
      <c r="AM69" s="875"/>
      <c r="AN69" s="875"/>
      <c r="AO69" s="875"/>
      <c r="AP69" s="921" t="s">
        <v>596</v>
      </c>
      <c r="AQ69" s="922"/>
      <c r="AR69" s="922"/>
      <c r="AS69" s="922"/>
      <c r="AT69" s="874"/>
      <c r="AU69" s="875" t="s">
        <v>596</v>
      </c>
      <c r="AV69" s="875"/>
      <c r="AW69" s="875"/>
      <c r="AX69" s="875"/>
      <c r="AY69" s="875"/>
      <c r="AZ69" s="923"/>
      <c r="BA69" s="923"/>
      <c r="BB69" s="923"/>
      <c r="BC69" s="923"/>
      <c r="BD69" s="924"/>
      <c r="BE69" s="266"/>
      <c r="BF69" s="266"/>
      <c r="BG69" s="266"/>
      <c r="BH69" s="266"/>
      <c r="BI69" s="266"/>
      <c r="BJ69" s="266"/>
      <c r="BK69" s="266"/>
      <c r="BL69" s="266"/>
      <c r="BM69" s="266"/>
      <c r="BN69" s="266"/>
      <c r="BO69" s="266"/>
      <c r="BP69" s="266"/>
      <c r="BQ69" s="263">
        <v>63</v>
      </c>
      <c r="BR69" s="268"/>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47"/>
    </row>
    <row r="70" spans="1:131" s="248" customFormat="1" ht="26.25" customHeight="1" x14ac:dyDescent="0.15">
      <c r="A70" s="262">
        <v>3</v>
      </c>
      <c r="B70" s="917" t="s">
        <v>583</v>
      </c>
      <c r="C70" s="918"/>
      <c r="D70" s="918"/>
      <c r="E70" s="918"/>
      <c r="F70" s="918"/>
      <c r="G70" s="918"/>
      <c r="H70" s="918"/>
      <c r="I70" s="918"/>
      <c r="J70" s="918"/>
      <c r="K70" s="918"/>
      <c r="L70" s="918"/>
      <c r="M70" s="918"/>
      <c r="N70" s="918"/>
      <c r="O70" s="918"/>
      <c r="P70" s="919"/>
      <c r="Q70" s="920">
        <v>475</v>
      </c>
      <c r="R70" s="875"/>
      <c r="S70" s="875"/>
      <c r="T70" s="875"/>
      <c r="U70" s="875"/>
      <c r="V70" s="875">
        <v>448</v>
      </c>
      <c r="W70" s="875"/>
      <c r="X70" s="875"/>
      <c r="Y70" s="875"/>
      <c r="Z70" s="875"/>
      <c r="AA70" s="875">
        <v>27</v>
      </c>
      <c r="AB70" s="875"/>
      <c r="AC70" s="875"/>
      <c r="AD70" s="875"/>
      <c r="AE70" s="875"/>
      <c r="AF70" s="875">
        <v>27</v>
      </c>
      <c r="AG70" s="875"/>
      <c r="AH70" s="875"/>
      <c r="AI70" s="875"/>
      <c r="AJ70" s="875"/>
      <c r="AK70" s="875" t="s">
        <v>596</v>
      </c>
      <c r="AL70" s="875"/>
      <c r="AM70" s="875"/>
      <c r="AN70" s="875"/>
      <c r="AO70" s="875"/>
      <c r="AP70" s="921" t="s">
        <v>596</v>
      </c>
      <c r="AQ70" s="922"/>
      <c r="AR70" s="922"/>
      <c r="AS70" s="922"/>
      <c r="AT70" s="874"/>
      <c r="AU70" s="875" t="s">
        <v>596</v>
      </c>
      <c r="AV70" s="875"/>
      <c r="AW70" s="875"/>
      <c r="AX70" s="875"/>
      <c r="AY70" s="875"/>
      <c r="AZ70" s="923"/>
      <c r="BA70" s="923"/>
      <c r="BB70" s="923"/>
      <c r="BC70" s="923"/>
      <c r="BD70" s="924"/>
      <c r="BE70" s="266"/>
      <c r="BF70" s="266"/>
      <c r="BG70" s="266"/>
      <c r="BH70" s="266"/>
      <c r="BI70" s="266"/>
      <c r="BJ70" s="266"/>
      <c r="BK70" s="266"/>
      <c r="BL70" s="266"/>
      <c r="BM70" s="266"/>
      <c r="BN70" s="266"/>
      <c r="BO70" s="266"/>
      <c r="BP70" s="266"/>
      <c r="BQ70" s="263">
        <v>64</v>
      </c>
      <c r="BR70" s="268"/>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47"/>
    </row>
    <row r="71" spans="1:131" s="248" customFormat="1" ht="26.25" customHeight="1" x14ac:dyDescent="0.15">
      <c r="A71" s="262">
        <v>4</v>
      </c>
      <c r="B71" s="917" t="s">
        <v>584</v>
      </c>
      <c r="C71" s="918"/>
      <c r="D71" s="918"/>
      <c r="E71" s="918"/>
      <c r="F71" s="918"/>
      <c r="G71" s="918"/>
      <c r="H71" s="918"/>
      <c r="I71" s="918"/>
      <c r="J71" s="918"/>
      <c r="K71" s="918"/>
      <c r="L71" s="918"/>
      <c r="M71" s="918"/>
      <c r="N71" s="918"/>
      <c r="O71" s="918"/>
      <c r="P71" s="919"/>
      <c r="Q71" s="920">
        <v>7</v>
      </c>
      <c r="R71" s="875"/>
      <c r="S71" s="875"/>
      <c r="T71" s="875"/>
      <c r="U71" s="875"/>
      <c r="V71" s="875">
        <v>5</v>
      </c>
      <c r="W71" s="875"/>
      <c r="X71" s="875"/>
      <c r="Y71" s="875"/>
      <c r="Z71" s="875"/>
      <c r="AA71" s="875">
        <v>2</v>
      </c>
      <c r="AB71" s="875"/>
      <c r="AC71" s="875"/>
      <c r="AD71" s="875"/>
      <c r="AE71" s="875"/>
      <c r="AF71" s="875">
        <v>2</v>
      </c>
      <c r="AG71" s="875"/>
      <c r="AH71" s="875"/>
      <c r="AI71" s="875"/>
      <c r="AJ71" s="875"/>
      <c r="AK71" s="875" t="s">
        <v>596</v>
      </c>
      <c r="AL71" s="875"/>
      <c r="AM71" s="875"/>
      <c r="AN71" s="875"/>
      <c r="AO71" s="875"/>
      <c r="AP71" s="921" t="s">
        <v>596</v>
      </c>
      <c r="AQ71" s="922"/>
      <c r="AR71" s="922"/>
      <c r="AS71" s="922"/>
      <c r="AT71" s="874"/>
      <c r="AU71" s="875" t="s">
        <v>596</v>
      </c>
      <c r="AV71" s="875"/>
      <c r="AW71" s="875"/>
      <c r="AX71" s="875"/>
      <c r="AY71" s="875"/>
      <c r="AZ71" s="923"/>
      <c r="BA71" s="923"/>
      <c r="BB71" s="923"/>
      <c r="BC71" s="923"/>
      <c r="BD71" s="924"/>
      <c r="BE71" s="266"/>
      <c r="BF71" s="266"/>
      <c r="BG71" s="266"/>
      <c r="BH71" s="266"/>
      <c r="BI71" s="266"/>
      <c r="BJ71" s="266"/>
      <c r="BK71" s="266"/>
      <c r="BL71" s="266"/>
      <c r="BM71" s="266"/>
      <c r="BN71" s="266"/>
      <c r="BO71" s="266"/>
      <c r="BP71" s="266"/>
      <c r="BQ71" s="263">
        <v>65</v>
      </c>
      <c r="BR71" s="268"/>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47"/>
    </row>
    <row r="72" spans="1:131" s="248" customFormat="1" ht="26.25" customHeight="1" x14ac:dyDescent="0.15">
      <c r="A72" s="262">
        <v>5</v>
      </c>
      <c r="B72" s="917" t="s">
        <v>585</v>
      </c>
      <c r="C72" s="918"/>
      <c r="D72" s="918"/>
      <c r="E72" s="918"/>
      <c r="F72" s="918"/>
      <c r="G72" s="918"/>
      <c r="H72" s="918"/>
      <c r="I72" s="918"/>
      <c r="J72" s="918"/>
      <c r="K72" s="918"/>
      <c r="L72" s="918"/>
      <c r="M72" s="918"/>
      <c r="N72" s="918"/>
      <c r="O72" s="918"/>
      <c r="P72" s="919"/>
      <c r="Q72" s="920">
        <v>60</v>
      </c>
      <c r="R72" s="875"/>
      <c r="S72" s="875"/>
      <c r="T72" s="875"/>
      <c r="U72" s="875"/>
      <c r="V72" s="875">
        <v>35</v>
      </c>
      <c r="W72" s="875"/>
      <c r="X72" s="875"/>
      <c r="Y72" s="875"/>
      <c r="Z72" s="875"/>
      <c r="AA72" s="875">
        <v>24</v>
      </c>
      <c r="AB72" s="875"/>
      <c r="AC72" s="875"/>
      <c r="AD72" s="875"/>
      <c r="AE72" s="875"/>
      <c r="AF72" s="875">
        <v>24</v>
      </c>
      <c r="AG72" s="875"/>
      <c r="AH72" s="875"/>
      <c r="AI72" s="875"/>
      <c r="AJ72" s="875"/>
      <c r="AK72" s="875" t="s">
        <v>596</v>
      </c>
      <c r="AL72" s="875"/>
      <c r="AM72" s="875"/>
      <c r="AN72" s="875"/>
      <c r="AO72" s="875"/>
      <c r="AP72" s="921" t="s">
        <v>596</v>
      </c>
      <c r="AQ72" s="922"/>
      <c r="AR72" s="922"/>
      <c r="AS72" s="922"/>
      <c r="AT72" s="874"/>
      <c r="AU72" s="875" t="s">
        <v>596</v>
      </c>
      <c r="AV72" s="875"/>
      <c r="AW72" s="875"/>
      <c r="AX72" s="875"/>
      <c r="AY72" s="875"/>
      <c r="AZ72" s="923"/>
      <c r="BA72" s="923"/>
      <c r="BB72" s="923"/>
      <c r="BC72" s="923"/>
      <c r="BD72" s="924"/>
      <c r="BE72" s="266"/>
      <c r="BF72" s="266"/>
      <c r="BG72" s="266"/>
      <c r="BH72" s="266"/>
      <c r="BI72" s="266"/>
      <c r="BJ72" s="266"/>
      <c r="BK72" s="266"/>
      <c r="BL72" s="266"/>
      <c r="BM72" s="266"/>
      <c r="BN72" s="266"/>
      <c r="BO72" s="266"/>
      <c r="BP72" s="266"/>
      <c r="BQ72" s="263">
        <v>66</v>
      </c>
      <c r="BR72" s="268"/>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47"/>
    </row>
    <row r="73" spans="1:131" s="248" customFormat="1" ht="26.25" customHeight="1" x14ac:dyDescent="0.15">
      <c r="A73" s="262">
        <v>6</v>
      </c>
      <c r="B73" s="917" t="s">
        <v>586</v>
      </c>
      <c r="C73" s="918"/>
      <c r="D73" s="918"/>
      <c r="E73" s="918"/>
      <c r="F73" s="918"/>
      <c r="G73" s="918"/>
      <c r="H73" s="918"/>
      <c r="I73" s="918"/>
      <c r="J73" s="918"/>
      <c r="K73" s="918"/>
      <c r="L73" s="918"/>
      <c r="M73" s="918"/>
      <c r="N73" s="918"/>
      <c r="O73" s="918"/>
      <c r="P73" s="919"/>
      <c r="Q73" s="920">
        <v>863</v>
      </c>
      <c r="R73" s="875"/>
      <c r="S73" s="875"/>
      <c r="T73" s="875"/>
      <c r="U73" s="875"/>
      <c r="V73" s="875">
        <v>828</v>
      </c>
      <c r="W73" s="875"/>
      <c r="X73" s="875"/>
      <c r="Y73" s="875"/>
      <c r="Z73" s="875"/>
      <c r="AA73" s="875">
        <v>34</v>
      </c>
      <c r="AB73" s="875"/>
      <c r="AC73" s="875"/>
      <c r="AD73" s="875"/>
      <c r="AE73" s="875"/>
      <c r="AF73" s="875">
        <v>34</v>
      </c>
      <c r="AG73" s="875"/>
      <c r="AH73" s="875"/>
      <c r="AI73" s="875"/>
      <c r="AJ73" s="875"/>
      <c r="AK73" s="875" t="s">
        <v>596</v>
      </c>
      <c r="AL73" s="875"/>
      <c r="AM73" s="875"/>
      <c r="AN73" s="875"/>
      <c r="AO73" s="875"/>
      <c r="AP73" s="921">
        <v>55</v>
      </c>
      <c r="AQ73" s="922"/>
      <c r="AR73" s="922"/>
      <c r="AS73" s="922"/>
      <c r="AT73" s="874"/>
      <c r="AU73" s="875">
        <v>11</v>
      </c>
      <c r="AV73" s="875"/>
      <c r="AW73" s="875"/>
      <c r="AX73" s="875"/>
      <c r="AY73" s="875"/>
      <c r="AZ73" s="923"/>
      <c r="BA73" s="923"/>
      <c r="BB73" s="923"/>
      <c r="BC73" s="923"/>
      <c r="BD73" s="924"/>
      <c r="BE73" s="266"/>
      <c r="BF73" s="266"/>
      <c r="BG73" s="266"/>
      <c r="BH73" s="266"/>
      <c r="BI73" s="266"/>
      <c r="BJ73" s="266"/>
      <c r="BK73" s="266"/>
      <c r="BL73" s="266"/>
      <c r="BM73" s="266"/>
      <c r="BN73" s="266"/>
      <c r="BO73" s="266"/>
      <c r="BP73" s="266"/>
      <c r="BQ73" s="263">
        <v>67</v>
      </c>
      <c r="BR73" s="268"/>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47"/>
    </row>
    <row r="74" spans="1:131" s="248" customFormat="1" ht="26.25" customHeight="1" x14ac:dyDescent="0.15">
      <c r="A74" s="262">
        <v>7</v>
      </c>
      <c r="B74" s="917" t="s">
        <v>587</v>
      </c>
      <c r="C74" s="918"/>
      <c r="D74" s="918"/>
      <c r="E74" s="918"/>
      <c r="F74" s="918"/>
      <c r="G74" s="918"/>
      <c r="H74" s="918"/>
      <c r="I74" s="918"/>
      <c r="J74" s="918"/>
      <c r="K74" s="918"/>
      <c r="L74" s="918"/>
      <c r="M74" s="918"/>
      <c r="N74" s="918"/>
      <c r="O74" s="918"/>
      <c r="P74" s="919"/>
      <c r="Q74" s="920">
        <v>3223</v>
      </c>
      <c r="R74" s="875"/>
      <c r="S74" s="875"/>
      <c r="T74" s="875"/>
      <c r="U74" s="875"/>
      <c r="V74" s="875">
        <v>3057</v>
      </c>
      <c r="W74" s="875"/>
      <c r="X74" s="875"/>
      <c r="Y74" s="875"/>
      <c r="Z74" s="875"/>
      <c r="AA74" s="875">
        <v>166</v>
      </c>
      <c r="AB74" s="875"/>
      <c r="AC74" s="875"/>
      <c r="AD74" s="875"/>
      <c r="AE74" s="875"/>
      <c r="AF74" s="875">
        <v>166</v>
      </c>
      <c r="AG74" s="875"/>
      <c r="AH74" s="875"/>
      <c r="AI74" s="875"/>
      <c r="AJ74" s="875"/>
      <c r="AK74" s="875" t="s">
        <v>596</v>
      </c>
      <c r="AL74" s="875"/>
      <c r="AM74" s="875"/>
      <c r="AN74" s="875"/>
      <c r="AO74" s="875"/>
      <c r="AP74" s="921">
        <v>76</v>
      </c>
      <c r="AQ74" s="922"/>
      <c r="AR74" s="922"/>
      <c r="AS74" s="922"/>
      <c r="AT74" s="874"/>
      <c r="AU74" s="875">
        <v>17</v>
      </c>
      <c r="AV74" s="875"/>
      <c r="AW74" s="875"/>
      <c r="AX74" s="875"/>
      <c r="AY74" s="875"/>
      <c r="AZ74" s="923"/>
      <c r="BA74" s="923"/>
      <c r="BB74" s="923"/>
      <c r="BC74" s="923"/>
      <c r="BD74" s="924"/>
      <c r="BE74" s="266"/>
      <c r="BF74" s="266"/>
      <c r="BG74" s="266"/>
      <c r="BH74" s="266"/>
      <c r="BI74" s="266"/>
      <c r="BJ74" s="266"/>
      <c r="BK74" s="266"/>
      <c r="BL74" s="266"/>
      <c r="BM74" s="266"/>
      <c r="BN74" s="266"/>
      <c r="BO74" s="266"/>
      <c r="BP74" s="266"/>
      <c r="BQ74" s="263">
        <v>68</v>
      </c>
      <c r="BR74" s="268"/>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47"/>
    </row>
    <row r="75" spans="1:131" s="248" customFormat="1" ht="26.25" customHeight="1" x14ac:dyDescent="0.15">
      <c r="A75" s="262">
        <v>8</v>
      </c>
      <c r="B75" s="917" t="s">
        <v>588</v>
      </c>
      <c r="C75" s="918"/>
      <c r="D75" s="918"/>
      <c r="E75" s="918"/>
      <c r="F75" s="918"/>
      <c r="G75" s="918"/>
      <c r="H75" s="918"/>
      <c r="I75" s="918"/>
      <c r="J75" s="918"/>
      <c r="K75" s="918"/>
      <c r="L75" s="918"/>
      <c r="M75" s="918"/>
      <c r="N75" s="918"/>
      <c r="O75" s="918"/>
      <c r="P75" s="919"/>
      <c r="Q75" s="925">
        <v>204</v>
      </c>
      <c r="R75" s="922"/>
      <c r="S75" s="922"/>
      <c r="T75" s="922"/>
      <c r="U75" s="874"/>
      <c r="V75" s="921">
        <v>196</v>
      </c>
      <c r="W75" s="922"/>
      <c r="X75" s="922"/>
      <c r="Y75" s="922"/>
      <c r="Z75" s="874"/>
      <c r="AA75" s="921">
        <v>9</v>
      </c>
      <c r="AB75" s="922"/>
      <c r="AC75" s="922"/>
      <c r="AD75" s="922"/>
      <c r="AE75" s="874"/>
      <c r="AF75" s="921">
        <v>9</v>
      </c>
      <c r="AG75" s="922"/>
      <c r="AH75" s="922"/>
      <c r="AI75" s="922"/>
      <c r="AJ75" s="874"/>
      <c r="AK75" s="875" t="s">
        <v>596</v>
      </c>
      <c r="AL75" s="875"/>
      <c r="AM75" s="875"/>
      <c r="AN75" s="875"/>
      <c r="AO75" s="875"/>
      <c r="AP75" s="921" t="s">
        <v>596</v>
      </c>
      <c r="AQ75" s="922"/>
      <c r="AR75" s="922"/>
      <c r="AS75" s="922"/>
      <c r="AT75" s="874"/>
      <c r="AU75" s="921" t="s">
        <v>596</v>
      </c>
      <c r="AV75" s="922"/>
      <c r="AW75" s="922"/>
      <c r="AX75" s="922"/>
      <c r="AY75" s="874"/>
      <c r="AZ75" s="923"/>
      <c r="BA75" s="923"/>
      <c r="BB75" s="923"/>
      <c r="BC75" s="923"/>
      <c r="BD75" s="924"/>
      <c r="BE75" s="266"/>
      <c r="BF75" s="266"/>
      <c r="BG75" s="266"/>
      <c r="BH75" s="266"/>
      <c r="BI75" s="266"/>
      <c r="BJ75" s="266"/>
      <c r="BK75" s="266"/>
      <c r="BL75" s="266"/>
      <c r="BM75" s="266"/>
      <c r="BN75" s="266"/>
      <c r="BO75" s="266"/>
      <c r="BP75" s="266"/>
      <c r="BQ75" s="263">
        <v>69</v>
      </c>
      <c r="BR75" s="268"/>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47"/>
    </row>
    <row r="76" spans="1:131" s="248" customFormat="1" ht="26.25" customHeight="1" x14ac:dyDescent="0.15">
      <c r="A76" s="262">
        <v>9</v>
      </c>
      <c r="B76" s="917" t="s">
        <v>589</v>
      </c>
      <c r="C76" s="918"/>
      <c r="D76" s="918"/>
      <c r="E76" s="918"/>
      <c r="F76" s="918"/>
      <c r="G76" s="918"/>
      <c r="H76" s="918"/>
      <c r="I76" s="918"/>
      <c r="J76" s="918"/>
      <c r="K76" s="918"/>
      <c r="L76" s="918"/>
      <c r="M76" s="918"/>
      <c r="N76" s="918"/>
      <c r="O76" s="918"/>
      <c r="P76" s="919"/>
      <c r="Q76" s="925">
        <v>65</v>
      </c>
      <c r="R76" s="922"/>
      <c r="S76" s="922"/>
      <c r="T76" s="922"/>
      <c r="U76" s="874"/>
      <c r="V76" s="921">
        <v>65</v>
      </c>
      <c r="W76" s="922"/>
      <c r="X76" s="922"/>
      <c r="Y76" s="922"/>
      <c r="Z76" s="874"/>
      <c r="AA76" s="921" t="s">
        <v>596</v>
      </c>
      <c r="AB76" s="922"/>
      <c r="AC76" s="922"/>
      <c r="AD76" s="922"/>
      <c r="AE76" s="874"/>
      <c r="AF76" s="921" t="s">
        <v>596</v>
      </c>
      <c r="AG76" s="922"/>
      <c r="AH76" s="922"/>
      <c r="AI76" s="922"/>
      <c r="AJ76" s="874"/>
      <c r="AK76" s="921" t="s">
        <v>596</v>
      </c>
      <c r="AL76" s="922"/>
      <c r="AM76" s="922"/>
      <c r="AN76" s="922"/>
      <c r="AO76" s="874"/>
      <c r="AP76" s="921" t="s">
        <v>596</v>
      </c>
      <c r="AQ76" s="922"/>
      <c r="AR76" s="922"/>
      <c r="AS76" s="922"/>
      <c r="AT76" s="874"/>
      <c r="AU76" s="921" t="s">
        <v>596</v>
      </c>
      <c r="AV76" s="922"/>
      <c r="AW76" s="922"/>
      <c r="AX76" s="922"/>
      <c r="AY76" s="874"/>
      <c r="AZ76" s="923"/>
      <c r="BA76" s="923"/>
      <c r="BB76" s="923"/>
      <c r="BC76" s="923"/>
      <c r="BD76" s="924"/>
      <c r="BE76" s="266"/>
      <c r="BF76" s="266"/>
      <c r="BG76" s="266"/>
      <c r="BH76" s="266"/>
      <c r="BI76" s="266"/>
      <c r="BJ76" s="266"/>
      <c r="BK76" s="266"/>
      <c r="BL76" s="266"/>
      <c r="BM76" s="266"/>
      <c r="BN76" s="266"/>
      <c r="BO76" s="266"/>
      <c r="BP76" s="266"/>
      <c r="BQ76" s="263">
        <v>70</v>
      </c>
      <c r="BR76" s="268"/>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47"/>
    </row>
    <row r="77" spans="1:131" s="248" customFormat="1" ht="26.25" customHeight="1" x14ac:dyDescent="0.15">
      <c r="A77" s="262">
        <v>10</v>
      </c>
      <c r="B77" s="917" t="s">
        <v>590</v>
      </c>
      <c r="C77" s="918"/>
      <c r="D77" s="918"/>
      <c r="E77" s="918"/>
      <c r="F77" s="918"/>
      <c r="G77" s="918"/>
      <c r="H77" s="918"/>
      <c r="I77" s="918"/>
      <c r="J77" s="918"/>
      <c r="K77" s="918"/>
      <c r="L77" s="918"/>
      <c r="M77" s="918"/>
      <c r="N77" s="918"/>
      <c r="O77" s="918"/>
      <c r="P77" s="919"/>
      <c r="Q77" s="925">
        <v>1433</v>
      </c>
      <c r="R77" s="922"/>
      <c r="S77" s="922"/>
      <c r="T77" s="922"/>
      <c r="U77" s="874"/>
      <c r="V77" s="921">
        <v>1391</v>
      </c>
      <c r="W77" s="922"/>
      <c r="X77" s="922"/>
      <c r="Y77" s="922"/>
      <c r="Z77" s="874"/>
      <c r="AA77" s="921">
        <v>42</v>
      </c>
      <c r="AB77" s="922"/>
      <c r="AC77" s="922"/>
      <c r="AD77" s="922"/>
      <c r="AE77" s="874"/>
      <c r="AF77" s="921">
        <v>42</v>
      </c>
      <c r="AG77" s="922"/>
      <c r="AH77" s="922"/>
      <c r="AI77" s="922"/>
      <c r="AJ77" s="874"/>
      <c r="AK77" s="921" t="s">
        <v>596</v>
      </c>
      <c r="AL77" s="922"/>
      <c r="AM77" s="922"/>
      <c r="AN77" s="922"/>
      <c r="AO77" s="874"/>
      <c r="AP77" s="921" t="s">
        <v>596</v>
      </c>
      <c r="AQ77" s="922"/>
      <c r="AR77" s="922"/>
      <c r="AS77" s="922"/>
      <c r="AT77" s="874"/>
      <c r="AU77" s="921" t="s">
        <v>596</v>
      </c>
      <c r="AV77" s="922"/>
      <c r="AW77" s="922"/>
      <c r="AX77" s="922"/>
      <c r="AY77" s="874"/>
      <c r="AZ77" s="923"/>
      <c r="BA77" s="923"/>
      <c r="BB77" s="923"/>
      <c r="BC77" s="923"/>
      <c r="BD77" s="924"/>
      <c r="BE77" s="266"/>
      <c r="BF77" s="266"/>
      <c r="BG77" s="266"/>
      <c r="BH77" s="266"/>
      <c r="BI77" s="266"/>
      <c r="BJ77" s="266"/>
      <c r="BK77" s="266"/>
      <c r="BL77" s="266"/>
      <c r="BM77" s="266"/>
      <c r="BN77" s="266"/>
      <c r="BO77" s="266"/>
      <c r="BP77" s="266"/>
      <c r="BQ77" s="263">
        <v>71</v>
      </c>
      <c r="BR77" s="268"/>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47"/>
    </row>
    <row r="78" spans="1:131" s="248" customFormat="1" ht="26.25" customHeight="1" x14ac:dyDescent="0.15">
      <c r="A78" s="262">
        <v>11</v>
      </c>
      <c r="B78" s="917" t="s">
        <v>591</v>
      </c>
      <c r="C78" s="918"/>
      <c r="D78" s="918"/>
      <c r="E78" s="918"/>
      <c r="F78" s="918"/>
      <c r="G78" s="918"/>
      <c r="H78" s="918"/>
      <c r="I78" s="918"/>
      <c r="J78" s="918"/>
      <c r="K78" s="918"/>
      <c r="L78" s="918"/>
      <c r="M78" s="918"/>
      <c r="N78" s="918"/>
      <c r="O78" s="918"/>
      <c r="P78" s="919"/>
      <c r="Q78" s="920">
        <v>70128</v>
      </c>
      <c r="R78" s="875"/>
      <c r="S78" s="875"/>
      <c r="T78" s="875"/>
      <c r="U78" s="875"/>
      <c r="V78" s="875">
        <v>68744</v>
      </c>
      <c r="W78" s="875"/>
      <c r="X78" s="875"/>
      <c r="Y78" s="875"/>
      <c r="Z78" s="875"/>
      <c r="AA78" s="875">
        <v>1385</v>
      </c>
      <c r="AB78" s="875"/>
      <c r="AC78" s="875"/>
      <c r="AD78" s="875"/>
      <c r="AE78" s="875"/>
      <c r="AF78" s="875">
        <v>1385</v>
      </c>
      <c r="AG78" s="875"/>
      <c r="AH78" s="875"/>
      <c r="AI78" s="875"/>
      <c r="AJ78" s="875"/>
      <c r="AK78" s="875">
        <v>644</v>
      </c>
      <c r="AL78" s="875"/>
      <c r="AM78" s="875"/>
      <c r="AN78" s="875"/>
      <c r="AO78" s="875"/>
      <c r="AP78" s="921" t="s">
        <v>596</v>
      </c>
      <c r="AQ78" s="922"/>
      <c r="AR78" s="922"/>
      <c r="AS78" s="922"/>
      <c r="AT78" s="874"/>
      <c r="AU78" s="921" t="s">
        <v>596</v>
      </c>
      <c r="AV78" s="922"/>
      <c r="AW78" s="922"/>
      <c r="AX78" s="922"/>
      <c r="AY78" s="874"/>
      <c r="AZ78" s="923"/>
      <c r="BA78" s="923"/>
      <c r="BB78" s="923"/>
      <c r="BC78" s="923"/>
      <c r="BD78" s="924"/>
      <c r="BE78" s="266"/>
      <c r="BF78" s="266"/>
      <c r="BG78" s="266"/>
      <c r="BH78" s="266"/>
      <c r="BI78" s="266"/>
      <c r="BJ78" s="269"/>
      <c r="BK78" s="269"/>
      <c r="BL78" s="269"/>
      <c r="BM78" s="269"/>
      <c r="BN78" s="269"/>
      <c r="BO78" s="266"/>
      <c r="BP78" s="266"/>
      <c r="BQ78" s="263">
        <v>72</v>
      </c>
      <c r="BR78" s="268"/>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47"/>
    </row>
    <row r="79" spans="1:131" s="248" customFormat="1" ht="26.25" customHeight="1" x14ac:dyDescent="0.15">
      <c r="A79" s="262">
        <v>12</v>
      </c>
      <c r="B79" s="917" t="s">
        <v>592</v>
      </c>
      <c r="C79" s="918"/>
      <c r="D79" s="918"/>
      <c r="E79" s="918"/>
      <c r="F79" s="918"/>
      <c r="G79" s="918"/>
      <c r="H79" s="918"/>
      <c r="I79" s="918"/>
      <c r="J79" s="918"/>
      <c r="K79" s="918"/>
      <c r="L79" s="918"/>
      <c r="M79" s="918"/>
      <c r="N79" s="918"/>
      <c r="O79" s="918"/>
      <c r="P79" s="919"/>
      <c r="Q79" s="920">
        <v>173</v>
      </c>
      <c r="R79" s="875"/>
      <c r="S79" s="875"/>
      <c r="T79" s="875"/>
      <c r="U79" s="875"/>
      <c r="V79" s="875">
        <v>151</v>
      </c>
      <c r="W79" s="875"/>
      <c r="X79" s="875"/>
      <c r="Y79" s="875"/>
      <c r="Z79" s="875"/>
      <c r="AA79" s="875">
        <v>22</v>
      </c>
      <c r="AB79" s="875"/>
      <c r="AC79" s="875"/>
      <c r="AD79" s="875"/>
      <c r="AE79" s="875"/>
      <c r="AF79" s="875">
        <v>22</v>
      </c>
      <c r="AG79" s="875"/>
      <c r="AH79" s="875"/>
      <c r="AI79" s="875"/>
      <c r="AJ79" s="875"/>
      <c r="AK79" s="875">
        <v>42</v>
      </c>
      <c r="AL79" s="875"/>
      <c r="AM79" s="875"/>
      <c r="AN79" s="875"/>
      <c r="AO79" s="875"/>
      <c r="AP79" s="921" t="s">
        <v>596</v>
      </c>
      <c r="AQ79" s="922"/>
      <c r="AR79" s="922"/>
      <c r="AS79" s="922"/>
      <c r="AT79" s="874"/>
      <c r="AU79" s="921" t="s">
        <v>596</v>
      </c>
      <c r="AV79" s="922"/>
      <c r="AW79" s="922"/>
      <c r="AX79" s="922"/>
      <c r="AY79" s="874"/>
      <c r="AZ79" s="923"/>
      <c r="BA79" s="923"/>
      <c r="BB79" s="923"/>
      <c r="BC79" s="923"/>
      <c r="BD79" s="924"/>
      <c r="BE79" s="266"/>
      <c r="BF79" s="266"/>
      <c r="BG79" s="266"/>
      <c r="BH79" s="266"/>
      <c r="BI79" s="266"/>
      <c r="BJ79" s="269"/>
      <c r="BK79" s="269"/>
      <c r="BL79" s="269"/>
      <c r="BM79" s="269"/>
      <c r="BN79" s="269"/>
      <c r="BO79" s="266"/>
      <c r="BP79" s="266"/>
      <c r="BQ79" s="263">
        <v>73</v>
      </c>
      <c r="BR79" s="268"/>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47"/>
    </row>
    <row r="80" spans="1:131" s="248" customFormat="1" ht="26.25" customHeight="1" x14ac:dyDescent="0.15">
      <c r="A80" s="262">
        <v>13</v>
      </c>
      <c r="B80" s="917" t="s">
        <v>593</v>
      </c>
      <c r="C80" s="918"/>
      <c r="D80" s="918"/>
      <c r="E80" s="918"/>
      <c r="F80" s="918"/>
      <c r="G80" s="918"/>
      <c r="H80" s="918"/>
      <c r="I80" s="918"/>
      <c r="J80" s="918"/>
      <c r="K80" s="918"/>
      <c r="L80" s="918"/>
      <c r="M80" s="918"/>
      <c r="N80" s="918"/>
      <c r="O80" s="918"/>
      <c r="P80" s="919"/>
      <c r="Q80" s="920">
        <v>783718</v>
      </c>
      <c r="R80" s="875"/>
      <c r="S80" s="875"/>
      <c r="T80" s="875"/>
      <c r="U80" s="875"/>
      <c r="V80" s="875">
        <v>768737</v>
      </c>
      <c r="W80" s="875"/>
      <c r="X80" s="875"/>
      <c r="Y80" s="875"/>
      <c r="Z80" s="875"/>
      <c r="AA80" s="875">
        <v>14981</v>
      </c>
      <c r="AB80" s="875"/>
      <c r="AC80" s="875"/>
      <c r="AD80" s="875"/>
      <c r="AE80" s="875"/>
      <c r="AF80" s="875">
        <v>14981</v>
      </c>
      <c r="AG80" s="875"/>
      <c r="AH80" s="875"/>
      <c r="AI80" s="875"/>
      <c r="AJ80" s="875"/>
      <c r="AK80" s="875">
        <v>4096</v>
      </c>
      <c r="AL80" s="875"/>
      <c r="AM80" s="875"/>
      <c r="AN80" s="875"/>
      <c r="AO80" s="875"/>
      <c r="AP80" s="921" t="s">
        <v>596</v>
      </c>
      <c r="AQ80" s="922"/>
      <c r="AR80" s="922"/>
      <c r="AS80" s="922"/>
      <c r="AT80" s="874"/>
      <c r="AU80" s="921" t="s">
        <v>596</v>
      </c>
      <c r="AV80" s="922"/>
      <c r="AW80" s="922"/>
      <c r="AX80" s="922"/>
      <c r="AY80" s="874"/>
      <c r="AZ80" s="923"/>
      <c r="BA80" s="923"/>
      <c r="BB80" s="923"/>
      <c r="BC80" s="923"/>
      <c r="BD80" s="924"/>
      <c r="BE80" s="266"/>
      <c r="BF80" s="266"/>
      <c r="BG80" s="266"/>
      <c r="BH80" s="266"/>
      <c r="BI80" s="266"/>
      <c r="BJ80" s="266"/>
      <c r="BK80" s="266"/>
      <c r="BL80" s="266"/>
      <c r="BM80" s="266"/>
      <c r="BN80" s="266"/>
      <c r="BO80" s="266"/>
      <c r="BP80" s="266"/>
      <c r="BQ80" s="263">
        <v>74</v>
      </c>
      <c r="BR80" s="268"/>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47"/>
    </row>
    <row r="81" spans="1:131" s="248" customFormat="1" ht="26.25" customHeight="1" x14ac:dyDescent="0.15">
      <c r="A81" s="262">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3"/>
      <c r="BA81" s="923"/>
      <c r="BB81" s="923"/>
      <c r="BC81" s="923"/>
      <c r="BD81" s="924"/>
      <c r="BE81" s="266"/>
      <c r="BF81" s="266"/>
      <c r="BG81" s="266"/>
      <c r="BH81" s="266"/>
      <c r="BI81" s="266"/>
      <c r="BJ81" s="266"/>
      <c r="BK81" s="266"/>
      <c r="BL81" s="266"/>
      <c r="BM81" s="266"/>
      <c r="BN81" s="266"/>
      <c r="BO81" s="266"/>
      <c r="BP81" s="266"/>
      <c r="BQ81" s="263">
        <v>75</v>
      </c>
      <c r="BR81" s="268"/>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47"/>
    </row>
    <row r="82" spans="1:131" s="248" customFormat="1" ht="26.25" customHeight="1" x14ac:dyDescent="0.15">
      <c r="A82" s="262">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3"/>
      <c r="BA82" s="923"/>
      <c r="BB82" s="923"/>
      <c r="BC82" s="923"/>
      <c r="BD82" s="924"/>
      <c r="BE82" s="266"/>
      <c r="BF82" s="266"/>
      <c r="BG82" s="266"/>
      <c r="BH82" s="266"/>
      <c r="BI82" s="266"/>
      <c r="BJ82" s="266"/>
      <c r="BK82" s="266"/>
      <c r="BL82" s="266"/>
      <c r="BM82" s="266"/>
      <c r="BN82" s="266"/>
      <c r="BO82" s="266"/>
      <c r="BP82" s="266"/>
      <c r="BQ82" s="263">
        <v>76</v>
      </c>
      <c r="BR82" s="268"/>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47"/>
    </row>
    <row r="83" spans="1:131" s="248" customFormat="1" ht="26.25" customHeight="1" x14ac:dyDescent="0.15">
      <c r="A83" s="262">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3"/>
      <c r="BA83" s="923"/>
      <c r="BB83" s="923"/>
      <c r="BC83" s="923"/>
      <c r="BD83" s="924"/>
      <c r="BE83" s="266"/>
      <c r="BF83" s="266"/>
      <c r="BG83" s="266"/>
      <c r="BH83" s="266"/>
      <c r="BI83" s="266"/>
      <c r="BJ83" s="266"/>
      <c r="BK83" s="266"/>
      <c r="BL83" s="266"/>
      <c r="BM83" s="266"/>
      <c r="BN83" s="266"/>
      <c r="BO83" s="266"/>
      <c r="BP83" s="266"/>
      <c r="BQ83" s="263">
        <v>77</v>
      </c>
      <c r="BR83" s="268"/>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47"/>
    </row>
    <row r="84" spans="1:131" s="248" customFormat="1" ht="26.25" customHeight="1" x14ac:dyDescent="0.15">
      <c r="A84" s="262">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3"/>
      <c r="BA84" s="923"/>
      <c r="BB84" s="923"/>
      <c r="BC84" s="923"/>
      <c r="BD84" s="924"/>
      <c r="BE84" s="266"/>
      <c r="BF84" s="266"/>
      <c r="BG84" s="266"/>
      <c r="BH84" s="266"/>
      <c r="BI84" s="266"/>
      <c r="BJ84" s="266"/>
      <c r="BK84" s="266"/>
      <c r="BL84" s="266"/>
      <c r="BM84" s="266"/>
      <c r="BN84" s="266"/>
      <c r="BO84" s="266"/>
      <c r="BP84" s="266"/>
      <c r="BQ84" s="263">
        <v>78</v>
      </c>
      <c r="BR84" s="268"/>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47"/>
    </row>
    <row r="85" spans="1:131" s="248" customFormat="1" ht="26.25" customHeight="1" x14ac:dyDescent="0.15">
      <c r="A85" s="262">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3"/>
      <c r="BA85" s="923"/>
      <c r="BB85" s="923"/>
      <c r="BC85" s="923"/>
      <c r="BD85" s="924"/>
      <c r="BE85" s="266"/>
      <c r="BF85" s="266"/>
      <c r="BG85" s="266"/>
      <c r="BH85" s="266"/>
      <c r="BI85" s="266"/>
      <c r="BJ85" s="266"/>
      <c r="BK85" s="266"/>
      <c r="BL85" s="266"/>
      <c r="BM85" s="266"/>
      <c r="BN85" s="266"/>
      <c r="BO85" s="266"/>
      <c r="BP85" s="266"/>
      <c r="BQ85" s="263">
        <v>79</v>
      </c>
      <c r="BR85" s="268"/>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47"/>
    </row>
    <row r="86" spans="1:131" s="248" customFormat="1" ht="26.25" customHeight="1" x14ac:dyDescent="0.15">
      <c r="A86" s="262">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3"/>
      <c r="BA86" s="923"/>
      <c r="BB86" s="923"/>
      <c r="BC86" s="923"/>
      <c r="BD86" s="924"/>
      <c r="BE86" s="266"/>
      <c r="BF86" s="266"/>
      <c r="BG86" s="266"/>
      <c r="BH86" s="266"/>
      <c r="BI86" s="266"/>
      <c r="BJ86" s="266"/>
      <c r="BK86" s="266"/>
      <c r="BL86" s="266"/>
      <c r="BM86" s="266"/>
      <c r="BN86" s="266"/>
      <c r="BO86" s="266"/>
      <c r="BP86" s="266"/>
      <c r="BQ86" s="263">
        <v>80</v>
      </c>
      <c r="BR86" s="268"/>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47"/>
    </row>
    <row r="87" spans="1:131" s="248" customFormat="1" ht="26.25" customHeight="1" x14ac:dyDescent="0.15">
      <c r="A87" s="270">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66"/>
      <c r="BF87" s="266"/>
      <c r="BG87" s="266"/>
      <c r="BH87" s="266"/>
      <c r="BI87" s="266"/>
      <c r="BJ87" s="266"/>
      <c r="BK87" s="266"/>
      <c r="BL87" s="266"/>
      <c r="BM87" s="266"/>
      <c r="BN87" s="266"/>
      <c r="BO87" s="266"/>
      <c r="BP87" s="266"/>
      <c r="BQ87" s="263">
        <v>81</v>
      </c>
      <c r="BR87" s="268"/>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47"/>
    </row>
    <row r="88" spans="1:131" s="248" customFormat="1" ht="26.25" customHeight="1" thickBot="1" x14ac:dyDescent="0.2">
      <c r="A88" s="265" t="s">
        <v>386</v>
      </c>
      <c r="B88" s="836" t="s">
        <v>419</v>
      </c>
      <c r="C88" s="837"/>
      <c r="D88" s="837"/>
      <c r="E88" s="837"/>
      <c r="F88" s="837"/>
      <c r="G88" s="837"/>
      <c r="H88" s="837"/>
      <c r="I88" s="837"/>
      <c r="J88" s="837"/>
      <c r="K88" s="837"/>
      <c r="L88" s="837"/>
      <c r="M88" s="837"/>
      <c r="N88" s="837"/>
      <c r="O88" s="837"/>
      <c r="P88" s="838"/>
      <c r="Q88" s="882"/>
      <c r="R88" s="883"/>
      <c r="S88" s="883"/>
      <c r="T88" s="883"/>
      <c r="U88" s="883"/>
      <c r="V88" s="883"/>
      <c r="W88" s="883"/>
      <c r="X88" s="883"/>
      <c r="Y88" s="883"/>
      <c r="Z88" s="883"/>
      <c r="AA88" s="883"/>
      <c r="AB88" s="883"/>
      <c r="AC88" s="883"/>
      <c r="AD88" s="883"/>
      <c r="AE88" s="883"/>
      <c r="AF88" s="886">
        <v>16705</v>
      </c>
      <c r="AG88" s="886"/>
      <c r="AH88" s="886"/>
      <c r="AI88" s="886"/>
      <c r="AJ88" s="886"/>
      <c r="AK88" s="883"/>
      <c r="AL88" s="883"/>
      <c r="AM88" s="883"/>
      <c r="AN88" s="883"/>
      <c r="AO88" s="883"/>
      <c r="AP88" s="886">
        <v>131</v>
      </c>
      <c r="AQ88" s="886"/>
      <c r="AR88" s="886"/>
      <c r="AS88" s="886"/>
      <c r="AT88" s="886"/>
      <c r="AU88" s="886">
        <v>28</v>
      </c>
      <c r="AV88" s="886"/>
      <c r="AW88" s="886"/>
      <c r="AX88" s="886"/>
      <c r="AY88" s="886"/>
      <c r="AZ88" s="891"/>
      <c r="BA88" s="891"/>
      <c r="BB88" s="891"/>
      <c r="BC88" s="891"/>
      <c r="BD88" s="892"/>
      <c r="BE88" s="266"/>
      <c r="BF88" s="266"/>
      <c r="BG88" s="266"/>
      <c r="BH88" s="266"/>
      <c r="BI88" s="266"/>
      <c r="BJ88" s="266"/>
      <c r="BK88" s="266"/>
      <c r="BL88" s="266"/>
      <c r="BM88" s="266"/>
      <c r="BN88" s="266"/>
      <c r="BO88" s="266"/>
      <c r="BP88" s="266"/>
      <c r="BQ88" s="263">
        <v>82</v>
      </c>
      <c r="BR88" s="268"/>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36" t="s">
        <v>420</v>
      </c>
      <c r="BS102" s="837"/>
      <c r="BT102" s="837"/>
      <c r="BU102" s="837"/>
      <c r="BV102" s="837"/>
      <c r="BW102" s="837"/>
      <c r="BX102" s="837"/>
      <c r="BY102" s="837"/>
      <c r="BZ102" s="837"/>
      <c r="CA102" s="837"/>
      <c r="CB102" s="837"/>
      <c r="CC102" s="837"/>
      <c r="CD102" s="837"/>
      <c r="CE102" s="837"/>
      <c r="CF102" s="837"/>
      <c r="CG102" s="838"/>
      <c r="CH102" s="933"/>
      <c r="CI102" s="934"/>
      <c r="CJ102" s="934"/>
      <c r="CK102" s="934"/>
      <c r="CL102" s="935"/>
      <c r="CM102" s="933"/>
      <c r="CN102" s="934"/>
      <c r="CO102" s="934"/>
      <c r="CP102" s="934"/>
      <c r="CQ102" s="935"/>
      <c r="CR102" s="936"/>
      <c r="CS102" s="894"/>
      <c r="CT102" s="894"/>
      <c r="CU102" s="894"/>
      <c r="CV102" s="937"/>
      <c r="CW102" s="936"/>
      <c r="CX102" s="894"/>
      <c r="CY102" s="894"/>
      <c r="CZ102" s="894"/>
      <c r="DA102" s="937"/>
      <c r="DB102" s="936"/>
      <c r="DC102" s="894"/>
      <c r="DD102" s="894"/>
      <c r="DE102" s="894"/>
      <c r="DF102" s="937"/>
      <c r="DG102" s="936"/>
      <c r="DH102" s="894"/>
      <c r="DI102" s="894"/>
      <c r="DJ102" s="894"/>
      <c r="DK102" s="937"/>
      <c r="DL102" s="936"/>
      <c r="DM102" s="894"/>
      <c r="DN102" s="894"/>
      <c r="DO102" s="894"/>
      <c r="DP102" s="937"/>
      <c r="DQ102" s="936"/>
      <c r="DR102" s="894"/>
      <c r="DS102" s="894"/>
      <c r="DT102" s="894"/>
      <c r="DU102" s="937"/>
      <c r="DV102" s="960"/>
      <c r="DW102" s="961"/>
      <c r="DX102" s="961"/>
      <c r="DY102" s="961"/>
      <c r="DZ102" s="96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3" t="s">
        <v>421</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4" t="s">
        <v>422</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5" t="s">
        <v>425</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426</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7" customFormat="1" ht="26.25" customHeight="1" x14ac:dyDescent="0.15">
      <c r="A109" s="958" t="s">
        <v>427</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428</v>
      </c>
      <c r="AB109" s="939"/>
      <c r="AC109" s="939"/>
      <c r="AD109" s="939"/>
      <c r="AE109" s="940"/>
      <c r="AF109" s="938" t="s">
        <v>304</v>
      </c>
      <c r="AG109" s="939"/>
      <c r="AH109" s="939"/>
      <c r="AI109" s="939"/>
      <c r="AJ109" s="940"/>
      <c r="AK109" s="938" t="s">
        <v>303</v>
      </c>
      <c r="AL109" s="939"/>
      <c r="AM109" s="939"/>
      <c r="AN109" s="939"/>
      <c r="AO109" s="940"/>
      <c r="AP109" s="938" t="s">
        <v>429</v>
      </c>
      <c r="AQ109" s="939"/>
      <c r="AR109" s="939"/>
      <c r="AS109" s="939"/>
      <c r="AT109" s="941"/>
      <c r="AU109" s="958" t="s">
        <v>427</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428</v>
      </c>
      <c r="BR109" s="939"/>
      <c r="BS109" s="939"/>
      <c r="BT109" s="939"/>
      <c r="BU109" s="940"/>
      <c r="BV109" s="938" t="s">
        <v>304</v>
      </c>
      <c r="BW109" s="939"/>
      <c r="BX109" s="939"/>
      <c r="BY109" s="939"/>
      <c r="BZ109" s="940"/>
      <c r="CA109" s="938" t="s">
        <v>303</v>
      </c>
      <c r="CB109" s="939"/>
      <c r="CC109" s="939"/>
      <c r="CD109" s="939"/>
      <c r="CE109" s="940"/>
      <c r="CF109" s="959" t="s">
        <v>429</v>
      </c>
      <c r="CG109" s="959"/>
      <c r="CH109" s="959"/>
      <c r="CI109" s="959"/>
      <c r="CJ109" s="959"/>
      <c r="CK109" s="938" t="s">
        <v>430</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428</v>
      </c>
      <c r="DH109" s="939"/>
      <c r="DI109" s="939"/>
      <c r="DJ109" s="939"/>
      <c r="DK109" s="940"/>
      <c r="DL109" s="938" t="s">
        <v>304</v>
      </c>
      <c r="DM109" s="939"/>
      <c r="DN109" s="939"/>
      <c r="DO109" s="939"/>
      <c r="DP109" s="940"/>
      <c r="DQ109" s="938" t="s">
        <v>303</v>
      </c>
      <c r="DR109" s="939"/>
      <c r="DS109" s="939"/>
      <c r="DT109" s="939"/>
      <c r="DU109" s="940"/>
      <c r="DV109" s="938" t="s">
        <v>429</v>
      </c>
      <c r="DW109" s="939"/>
      <c r="DX109" s="939"/>
      <c r="DY109" s="939"/>
      <c r="DZ109" s="941"/>
    </row>
    <row r="110" spans="1:131" s="247" customFormat="1" ht="26.25" customHeight="1" x14ac:dyDescent="0.15">
      <c r="A110" s="942" t="s">
        <v>431</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506716</v>
      </c>
      <c r="AB110" s="946"/>
      <c r="AC110" s="946"/>
      <c r="AD110" s="946"/>
      <c r="AE110" s="947"/>
      <c r="AF110" s="948">
        <v>512577</v>
      </c>
      <c r="AG110" s="946"/>
      <c r="AH110" s="946"/>
      <c r="AI110" s="946"/>
      <c r="AJ110" s="947"/>
      <c r="AK110" s="948">
        <v>504363</v>
      </c>
      <c r="AL110" s="946"/>
      <c r="AM110" s="946"/>
      <c r="AN110" s="946"/>
      <c r="AO110" s="947"/>
      <c r="AP110" s="949">
        <v>22.4</v>
      </c>
      <c r="AQ110" s="950"/>
      <c r="AR110" s="950"/>
      <c r="AS110" s="950"/>
      <c r="AT110" s="951"/>
      <c r="AU110" s="952" t="s">
        <v>72</v>
      </c>
      <c r="AV110" s="953"/>
      <c r="AW110" s="953"/>
      <c r="AX110" s="953"/>
      <c r="AY110" s="953"/>
      <c r="AZ110" s="994" t="s">
        <v>432</v>
      </c>
      <c r="BA110" s="943"/>
      <c r="BB110" s="943"/>
      <c r="BC110" s="943"/>
      <c r="BD110" s="943"/>
      <c r="BE110" s="943"/>
      <c r="BF110" s="943"/>
      <c r="BG110" s="943"/>
      <c r="BH110" s="943"/>
      <c r="BI110" s="943"/>
      <c r="BJ110" s="943"/>
      <c r="BK110" s="943"/>
      <c r="BL110" s="943"/>
      <c r="BM110" s="943"/>
      <c r="BN110" s="943"/>
      <c r="BO110" s="943"/>
      <c r="BP110" s="944"/>
      <c r="BQ110" s="980">
        <v>4945595</v>
      </c>
      <c r="BR110" s="981"/>
      <c r="BS110" s="981"/>
      <c r="BT110" s="981"/>
      <c r="BU110" s="981"/>
      <c r="BV110" s="981">
        <v>4947442</v>
      </c>
      <c r="BW110" s="981"/>
      <c r="BX110" s="981"/>
      <c r="BY110" s="981"/>
      <c r="BZ110" s="981"/>
      <c r="CA110" s="981">
        <v>5947769</v>
      </c>
      <c r="CB110" s="981"/>
      <c r="CC110" s="981"/>
      <c r="CD110" s="981"/>
      <c r="CE110" s="981"/>
      <c r="CF110" s="995">
        <v>263.7</v>
      </c>
      <c r="CG110" s="996"/>
      <c r="CH110" s="996"/>
      <c r="CI110" s="996"/>
      <c r="CJ110" s="996"/>
      <c r="CK110" s="997" t="s">
        <v>433</v>
      </c>
      <c r="CL110" s="998"/>
      <c r="CM110" s="977" t="s">
        <v>434</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128</v>
      </c>
      <c r="DH110" s="981"/>
      <c r="DI110" s="981"/>
      <c r="DJ110" s="981"/>
      <c r="DK110" s="981"/>
      <c r="DL110" s="981" t="s">
        <v>128</v>
      </c>
      <c r="DM110" s="981"/>
      <c r="DN110" s="981"/>
      <c r="DO110" s="981"/>
      <c r="DP110" s="981"/>
      <c r="DQ110" s="981" t="s">
        <v>128</v>
      </c>
      <c r="DR110" s="981"/>
      <c r="DS110" s="981"/>
      <c r="DT110" s="981"/>
      <c r="DU110" s="981"/>
      <c r="DV110" s="982" t="s">
        <v>128</v>
      </c>
      <c r="DW110" s="982"/>
      <c r="DX110" s="982"/>
      <c r="DY110" s="982"/>
      <c r="DZ110" s="983"/>
    </row>
    <row r="111" spans="1:131" s="247" customFormat="1" ht="26.25" customHeight="1" x14ac:dyDescent="0.15">
      <c r="A111" s="984" t="s">
        <v>435</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436</v>
      </c>
      <c r="AB111" s="988"/>
      <c r="AC111" s="988"/>
      <c r="AD111" s="988"/>
      <c r="AE111" s="989"/>
      <c r="AF111" s="990" t="s">
        <v>128</v>
      </c>
      <c r="AG111" s="988"/>
      <c r="AH111" s="988"/>
      <c r="AI111" s="988"/>
      <c r="AJ111" s="989"/>
      <c r="AK111" s="990" t="s">
        <v>128</v>
      </c>
      <c r="AL111" s="988"/>
      <c r="AM111" s="988"/>
      <c r="AN111" s="988"/>
      <c r="AO111" s="989"/>
      <c r="AP111" s="991" t="s">
        <v>437</v>
      </c>
      <c r="AQ111" s="992"/>
      <c r="AR111" s="992"/>
      <c r="AS111" s="992"/>
      <c r="AT111" s="993"/>
      <c r="AU111" s="954"/>
      <c r="AV111" s="955"/>
      <c r="AW111" s="955"/>
      <c r="AX111" s="955"/>
      <c r="AY111" s="955"/>
      <c r="AZ111" s="1003" t="s">
        <v>438</v>
      </c>
      <c r="BA111" s="1004"/>
      <c r="BB111" s="1004"/>
      <c r="BC111" s="1004"/>
      <c r="BD111" s="1004"/>
      <c r="BE111" s="1004"/>
      <c r="BF111" s="1004"/>
      <c r="BG111" s="1004"/>
      <c r="BH111" s="1004"/>
      <c r="BI111" s="1004"/>
      <c r="BJ111" s="1004"/>
      <c r="BK111" s="1004"/>
      <c r="BL111" s="1004"/>
      <c r="BM111" s="1004"/>
      <c r="BN111" s="1004"/>
      <c r="BO111" s="1004"/>
      <c r="BP111" s="1005"/>
      <c r="BQ111" s="973">
        <v>250051</v>
      </c>
      <c r="BR111" s="974"/>
      <c r="BS111" s="974"/>
      <c r="BT111" s="974"/>
      <c r="BU111" s="974"/>
      <c r="BV111" s="974">
        <v>1372757</v>
      </c>
      <c r="BW111" s="974"/>
      <c r="BX111" s="974"/>
      <c r="BY111" s="974"/>
      <c r="BZ111" s="974"/>
      <c r="CA111" s="974">
        <v>187058</v>
      </c>
      <c r="CB111" s="974"/>
      <c r="CC111" s="974"/>
      <c r="CD111" s="974"/>
      <c r="CE111" s="974"/>
      <c r="CF111" s="968">
        <v>8.3000000000000007</v>
      </c>
      <c r="CG111" s="969"/>
      <c r="CH111" s="969"/>
      <c r="CI111" s="969"/>
      <c r="CJ111" s="969"/>
      <c r="CK111" s="999"/>
      <c r="CL111" s="1000"/>
      <c r="CM111" s="970" t="s">
        <v>439</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128</v>
      </c>
      <c r="DH111" s="974"/>
      <c r="DI111" s="974"/>
      <c r="DJ111" s="974"/>
      <c r="DK111" s="974"/>
      <c r="DL111" s="974" t="s">
        <v>128</v>
      </c>
      <c r="DM111" s="974"/>
      <c r="DN111" s="974"/>
      <c r="DO111" s="974"/>
      <c r="DP111" s="974"/>
      <c r="DQ111" s="974" t="s">
        <v>128</v>
      </c>
      <c r="DR111" s="974"/>
      <c r="DS111" s="974"/>
      <c r="DT111" s="974"/>
      <c r="DU111" s="974"/>
      <c r="DV111" s="975" t="s">
        <v>128</v>
      </c>
      <c r="DW111" s="975"/>
      <c r="DX111" s="975"/>
      <c r="DY111" s="975"/>
      <c r="DZ111" s="976"/>
    </row>
    <row r="112" spans="1:131" s="247" customFormat="1" ht="26.25" customHeight="1" x14ac:dyDescent="0.15">
      <c r="A112" s="1006" t="s">
        <v>440</v>
      </c>
      <c r="B112" s="1007"/>
      <c r="C112" s="1004" t="s">
        <v>441</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128</v>
      </c>
      <c r="AB112" s="1013"/>
      <c r="AC112" s="1013"/>
      <c r="AD112" s="1013"/>
      <c r="AE112" s="1014"/>
      <c r="AF112" s="1015" t="s">
        <v>128</v>
      </c>
      <c r="AG112" s="1013"/>
      <c r="AH112" s="1013"/>
      <c r="AI112" s="1013"/>
      <c r="AJ112" s="1014"/>
      <c r="AK112" s="1015" t="s">
        <v>128</v>
      </c>
      <c r="AL112" s="1013"/>
      <c r="AM112" s="1013"/>
      <c r="AN112" s="1013"/>
      <c r="AO112" s="1014"/>
      <c r="AP112" s="1016" t="s">
        <v>128</v>
      </c>
      <c r="AQ112" s="1017"/>
      <c r="AR112" s="1017"/>
      <c r="AS112" s="1017"/>
      <c r="AT112" s="1018"/>
      <c r="AU112" s="954"/>
      <c r="AV112" s="955"/>
      <c r="AW112" s="955"/>
      <c r="AX112" s="955"/>
      <c r="AY112" s="955"/>
      <c r="AZ112" s="1003" t="s">
        <v>442</v>
      </c>
      <c r="BA112" s="1004"/>
      <c r="BB112" s="1004"/>
      <c r="BC112" s="1004"/>
      <c r="BD112" s="1004"/>
      <c r="BE112" s="1004"/>
      <c r="BF112" s="1004"/>
      <c r="BG112" s="1004"/>
      <c r="BH112" s="1004"/>
      <c r="BI112" s="1004"/>
      <c r="BJ112" s="1004"/>
      <c r="BK112" s="1004"/>
      <c r="BL112" s="1004"/>
      <c r="BM112" s="1004"/>
      <c r="BN112" s="1004"/>
      <c r="BO112" s="1004"/>
      <c r="BP112" s="1005"/>
      <c r="BQ112" s="973">
        <v>1447160</v>
      </c>
      <c r="BR112" s="974"/>
      <c r="BS112" s="974"/>
      <c r="BT112" s="974"/>
      <c r="BU112" s="974"/>
      <c r="BV112" s="974">
        <v>1566461</v>
      </c>
      <c r="BW112" s="974"/>
      <c r="BX112" s="974"/>
      <c r="BY112" s="974"/>
      <c r="BZ112" s="974"/>
      <c r="CA112" s="974">
        <v>1658676</v>
      </c>
      <c r="CB112" s="974"/>
      <c r="CC112" s="974"/>
      <c r="CD112" s="974"/>
      <c r="CE112" s="974"/>
      <c r="CF112" s="968">
        <v>73.5</v>
      </c>
      <c r="CG112" s="969"/>
      <c r="CH112" s="969"/>
      <c r="CI112" s="969"/>
      <c r="CJ112" s="969"/>
      <c r="CK112" s="999"/>
      <c r="CL112" s="1000"/>
      <c r="CM112" s="970" t="s">
        <v>443</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128</v>
      </c>
      <c r="DH112" s="974"/>
      <c r="DI112" s="974"/>
      <c r="DJ112" s="974"/>
      <c r="DK112" s="974"/>
      <c r="DL112" s="974" t="s">
        <v>444</v>
      </c>
      <c r="DM112" s="974"/>
      <c r="DN112" s="974"/>
      <c r="DO112" s="974"/>
      <c r="DP112" s="974"/>
      <c r="DQ112" s="974" t="s">
        <v>128</v>
      </c>
      <c r="DR112" s="974"/>
      <c r="DS112" s="974"/>
      <c r="DT112" s="974"/>
      <c r="DU112" s="974"/>
      <c r="DV112" s="975" t="s">
        <v>128</v>
      </c>
      <c r="DW112" s="975"/>
      <c r="DX112" s="975"/>
      <c r="DY112" s="975"/>
      <c r="DZ112" s="976"/>
    </row>
    <row r="113" spans="1:130" s="247" customFormat="1" ht="26.25" customHeight="1" x14ac:dyDescent="0.15">
      <c r="A113" s="1008"/>
      <c r="B113" s="1009"/>
      <c r="C113" s="1004" t="s">
        <v>445</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70428</v>
      </c>
      <c r="AB113" s="988"/>
      <c r="AC113" s="988"/>
      <c r="AD113" s="988"/>
      <c r="AE113" s="989"/>
      <c r="AF113" s="990">
        <v>71944</v>
      </c>
      <c r="AG113" s="988"/>
      <c r="AH113" s="988"/>
      <c r="AI113" s="988"/>
      <c r="AJ113" s="989"/>
      <c r="AK113" s="990">
        <v>76866</v>
      </c>
      <c r="AL113" s="988"/>
      <c r="AM113" s="988"/>
      <c r="AN113" s="988"/>
      <c r="AO113" s="989"/>
      <c r="AP113" s="991">
        <v>3.4</v>
      </c>
      <c r="AQ113" s="992"/>
      <c r="AR113" s="992"/>
      <c r="AS113" s="992"/>
      <c r="AT113" s="993"/>
      <c r="AU113" s="954"/>
      <c r="AV113" s="955"/>
      <c r="AW113" s="955"/>
      <c r="AX113" s="955"/>
      <c r="AY113" s="955"/>
      <c r="AZ113" s="1003" t="s">
        <v>446</v>
      </c>
      <c r="BA113" s="1004"/>
      <c r="BB113" s="1004"/>
      <c r="BC113" s="1004"/>
      <c r="BD113" s="1004"/>
      <c r="BE113" s="1004"/>
      <c r="BF113" s="1004"/>
      <c r="BG113" s="1004"/>
      <c r="BH113" s="1004"/>
      <c r="BI113" s="1004"/>
      <c r="BJ113" s="1004"/>
      <c r="BK113" s="1004"/>
      <c r="BL113" s="1004"/>
      <c r="BM113" s="1004"/>
      <c r="BN113" s="1004"/>
      <c r="BO113" s="1004"/>
      <c r="BP113" s="1005"/>
      <c r="BQ113" s="973">
        <v>98727</v>
      </c>
      <c r="BR113" s="974"/>
      <c r="BS113" s="974"/>
      <c r="BT113" s="974"/>
      <c r="BU113" s="974"/>
      <c r="BV113" s="974">
        <v>59568</v>
      </c>
      <c r="BW113" s="974"/>
      <c r="BX113" s="974"/>
      <c r="BY113" s="974"/>
      <c r="BZ113" s="974"/>
      <c r="CA113" s="974">
        <v>27739</v>
      </c>
      <c r="CB113" s="974"/>
      <c r="CC113" s="974"/>
      <c r="CD113" s="974"/>
      <c r="CE113" s="974"/>
      <c r="CF113" s="968">
        <v>1.2</v>
      </c>
      <c r="CG113" s="969"/>
      <c r="CH113" s="969"/>
      <c r="CI113" s="969"/>
      <c r="CJ113" s="969"/>
      <c r="CK113" s="999"/>
      <c r="CL113" s="1000"/>
      <c r="CM113" s="970" t="s">
        <v>447</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128</v>
      </c>
      <c r="DH113" s="1013"/>
      <c r="DI113" s="1013"/>
      <c r="DJ113" s="1013"/>
      <c r="DK113" s="1014"/>
      <c r="DL113" s="1015" t="s">
        <v>128</v>
      </c>
      <c r="DM113" s="1013"/>
      <c r="DN113" s="1013"/>
      <c r="DO113" s="1013"/>
      <c r="DP113" s="1014"/>
      <c r="DQ113" s="1015" t="s">
        <v>436</v>
      </c>
      <c r="DR113" s="1013"/>
      <c r="DS113" s="1013"/>
      <c r="DT113" s="1013"/>
      <c r="DU113" s="1014"/>
      <c r="DV113" s="1016" t="s">
        <v>128</v>
      </c>
      <c r="DW113" s="1017"/>
      <c r="DX113" s="1017"/>
      <c r="DY113" s="1017"/>
      <c r="DZ113" s="1018"/>
    </row>
    <row r="114" spans="1:130" s="247" customFormat="1" ht="26.25" customHeight="1" x14ac:dyDescent="0.15">
      <c r="A114" s="1008"/>
      <c r="B114" s="1009"/>
      <c r="C114" s="1004" t="s">
        <v>448</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68323</v>
      </c>
      <c r="AB114" s="1013"/>
      <c r="AC114" s="1013"/>
      <c r="AD114" s="1013"/>
      <c r="AE114" s="1014"/>
      <c r="AF114" s="1015">
        <v>41161</v>
      </c>
      <c r="AG114" s="1013"/>
      <c r="AH114" s="1013"/>
      <c r="AI114" s="1013"/>
      <c r="AJ114" s="1014"/>
      <c r="AK114" s="1015">
        <v>33245</v>
      </c>
      <c r="AL114" s="1013"/>
      <c r="AM114" s="1013"/>
      <c r="AN114" s="1013"/>
      <c r="AO114" s="1014"/>
      <c r="AP114" s="1016">
        <v>1.5</v>
      </c>
      <c r="AQ114" s="1017"/>
      <c r="AR114" s="1017"/>
      <c r="AS114" s="1017"/>
      <c r="AT114" s="1018"/>
      <c r="AU114" s="954"/>
      <c r="AV114" s="955"/>
      <c r="AW114" s="955"/>
      <c r="AX114" s="955"/>
      <c r="AY114" s="955"/>
      <c r="AZ114" s="1003" t="s">
        <v>449</v>
      </c>
      <c r="BA114" s="1004"/>
      <c r="BB114" s="1004"/>
      <c r="BC114" s="1004"/>
      <c r="BD114" s="1004"/>
      <c r="BE114" s="1004"/>
      <c r="BF114" s="1004"/>
      <c r="BG114" s="1004"/>
      <c r="BH114" s="1004"/>
      <c r="BI114" s="1004"/>
      <c r="BJ114" s="1004"/>
      <c r="BK114" s="1004"/>
      <c r="BL114" s="1004"/>
      <c r="BM114" s="1004"/>
      <c r="BN114" s="1004"/>
      <c r="BO114" s="1004"/>
      <c r="BP114" s="1005"/>
      <c r="BQ114" s="973">
        <v>673137</v>
      </c>
      <c r="BR114" s="974"/>
      <c r="BS114" s="974"/>
      <c r="BT114" s="974"/>
      <c r="BU114" s="974"/>
      <c r="BV114" s="974">
        <v>617853</v>
      </c>
      <c r="BW114" s="974"/>
      <c r="BX114" s="974"/>
      <c r="BY114" s="974"/>
      <c r="BZ114" s="974"/>
      <c r="CA114" s="974">
        <v>574774</v>
      </c>
      <c r="CB114" s="974"/>
      <c r="CC114" s="974"/>
      <c r="CD114" s="974"/>
      <c r="CE114" s="974"/>
      <c r="CF114" s="968">
        <v>25.5</v>
      </c>
      <c r="CG114" s="969"/>
      <c r="CH114" s="969"/>
      <c r="CI114" s="969"/>
      <c r="CJ114" s="969"/>
      <c r="CK114" s="999"/>
      <c r="CL114" s="1000"/>
      <c r="CM114" s="970" t="s">
        <v>450</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128</v>
      </c>
      <c r="DH114" s="1013"/>
      <c r="DI114" s="1013"/>
      <c r="DJ114" s="1013"/>
      <c r="DK114" s="1014"/>
      <c r="DL114" s="1015" t="s">
        <v>128</v>
      </c>
      <c r="DM114" s="1013"/>
      <c r="DN114" s="1013"/>
      <c r="DO114" s="1013"/>
      <c r="DP114" s="1014"/>
      <c r="DQ114" s="1015" t="s">
        <v>437</v>
      </c>
      <c r="DR114" s="1013"/>
      <c r="DS114" s="1013"/>
      <c r="DT114" s="1013"/>
      <c r="DU114" s="1014"/>
      <c r="DV114" s="1016" t="s">
        <v>436</v>
      </c>
      <c r="DW114" s="1017"/>
      <c r="DX114" s="1017"/>
      <c r="DY114" s="1017"/>
      <c r="DZ114" s="1018"/>
    </row>
    <row r="115" spans="1:130" s="247" customFormat="1" ht="26.25" customHeight="1" x14ac:dyDescent="0.15">
      <c r="A115" s="1008"/>
      <c r="B115" s="1009"/>
      <c r="C115" s="1004" t="s">
        <v>451</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t="s">
        <v>436</v>
      </c>
      <c r="AB115" s="988"/>
      <c r="AC115" s="988"/>
      <c r="AD115" s="988"/>
      <c r="AE115" s="989"/>
      <c r="AF115" s="990" t="s">
        <v>452</v>
      </c>
      <c r="AG115" s="988"/>
      <c r="AH115" s="988"/>
      <c r="AI115" s="988"/>
      <c r="AJ115" s="989"/>
      <c r="AK115" s="990" t="s">
        <v>128</v>
      </c>
      <c r="AL115" s="988"/>
      <c r="AM115" s="988"/>
      <c r="AN115" s="988"/>
      <c r="AO115" s="989"/>
      <c r="AP115" s="991" t="s">
        <v>128</v>
      </c>
      <c r="AQ115" s="992"/>
      <c r="AR115" s="992"/>
      <c r="AS115" s="992"/>
      <c r="AT115" s="993"/>
      <c r="AU115" s="954"/>
      <c r="AV115" s="955"/>
      <c r="AW115" s="955"/>
      <c r="AX115" s="955"/>
      <c r="AY115" s="955"/>
      <c r="AZ115" s="1003" t="s">
        <v>453</v>
      </c>
      <c r="BA115" s="1004"/>
      <c r="BB115" s="1004"/>
      <c r="BC115" s="1004"/>
      <c r="BD115" s="1004"/>
      <c r="BE115" s="1004"/>
      <c r="BF115" s="1004"/>
      <c r="BG115" s="1004"/>
      <c r="BH115" s="1004"/>
      <c r="BI115" s="1004"/>
      <c r="BJ115" s="1004"/>
      <c r="BK115" s="1004"/>
      <c r="BL115" s="1004"/>
      <c r="BM115" s="1004"/>
      <c r="BN115" s="1004"/>
      <c r="BO115" s="1004"/>
      <c r="BP115" s="1005"/>
      <c r="BQ115" s="973" t="s">
        <v>128</v>
      </c>
      <c r="BR115" s="974"/>
      <c r="BS115" s="974"/>
      <c r="BT115" s="974"/>
      <c r="BU115" s="974"/>
      <c r="BV115" s="974" t="s">
        <v>128</v>
      </c>
      <c r="BW115" s="974"/>
      <c r="BX115" s="974"/>
      <c r="BY115" s="974"/>
      <c r="BZ115" s="974"/>
      <c r="CA115" s="974" t="s">
        <v>437</v>
      </c>
      <c r="CB115" s="974"/>
      <c r="CC115" s="974"/>
      <c r="CD115" s="974"/>
      <c r="CE115" s="974"/>
      <c r="CF115" s="968" t="s">
        <v>128</v>
      </c>
      <c r="CG115" s="969"/>
      <c r="CH115" s="969"/>
      <c r="CI115" s="969"/>
      <c r="CJ115" s="969"/>
      <c r="CK115" s="999"/>
      <c r="CL115" s="1000"/>
      <c r="CM115" s="1003" t="s">
        <v>454</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v>250051</v>
      </c>
      <c r="DH115" s="1013"/>
      <c r="DI115" s="1013"/>
      <c r="DJ115" s="1013"/>
      <c r="DK115" s="1014"/>
      <c r="DL115" s="1015">
        <v>187058</v>
      </c>
      <c r="DM115" s="1013"/>
      <c r="DN115" s="1013"/>
      <c r="DO115" s="1013"/>
      <c r="DP115" s="1014"/>
      <c r="DQ115" s="1015">
        <v>187058</v>
      </c>
      <c r="DR115" s="1013"/>
      <c r="DS115" s="1013"/>
      <c r="DT115" s="1013"/>
      <c r="DU115" s="1014"/>
      <c r="DV115" s="1016">
        <v>8.3000000000000007</v>
      </c>
      <c r="DW115" s="1017"/>
      <c r="DX115" s="1017"/>
      <c r="DY115" s="1017"/>
      <c r="DZ115" s="1018"/>
    </row>
    <row r="116" spans="1:130" s="247" customFormat="1" ht="26.25" customHeight="1" x14ac:dyDescent="0.15">
      <c r="A116" s="1010"/>
      <c r="B116" s="1011"/>
      <c r="C116" s="1019" t="s">
        <v>455</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v>68</v>
      </c>
      <c r="AB116" s="1013"/>
      <c r="AC116" s="1013"/>
      <c r="AD116" s="1013"/>
      <c r="AE116" s="1014"/>
      <c r="AF116" s="1015">
        <v>8</v>
      </c>
      <c r="AG116" s="1013"/>
      <c r="AH116" s="1013"/>
      <c r="AI116" s="1013"/>
      <c r="AJ116" s="1014"/>
      <c r="AK116" s="1015">
        <v>71</v>
      </c>
      <c r="AL116" s="1013"/>
      <c r="AM116" s="1013"/>
      <c r="AN116" s="1013"/>
      <c r="AO116" s="1014"/>
      <c r="AP116" s="1016">
        <v>0</v>
      </c>
      <c r="AQ116" s="1017"/>
      <c r="AR116" s="1017"/>
      <c r="AS116" s="1017"/>
      <c r="AT116" s="1018"/>
      <c r="AU116" s="954"/>
      <c r="AV116" s="955"/>
      <c r="AW116" s="955"/>
      <c r="AX116" s="955"/>
      <c r="AY116" s="955"/>
      <c r="AZ116" s="1021" t="s">
        <v>456</v>
      </c>
      <c r="BA116" s="1022"/>
      <c r="BB116" s="1022"/>
      <c r="BC116" s="1022"/>
      <c r="BD116" s="1022"/>
      <c r="BE116" s="1022"/>
      <c r="BF116" s="1022"/>
      <c r="BG116" s="1022"/>
      <c r="BH116" s="1022"/>
      <c r="BI116" s="1022"/>
      <c r="BJ116" s="1022"/>
      <c r="BK116" s="1022"/>
      <c r="BL116" s="1022"/>
      <c r="BM116" s="1022"/>
      <c r="BN116" s="1022"/>
      <c r="BO116" s="1022"/>
      <c r="BP116" s="1023"/>
      <c r="BQ116" s="973" t="s">
        <v>436</v>
      </c>
      <c r="BR116" s="974"/>
      <c r="BS116" s="974"/>
      <c r="BT116" s="974"/>
      <c r="BU116" s="974"/>
      <c r="BV116" s="974" t="s">
        <v>437</v>
      </c>
      <c r="BW116" s="974"/>
      <c r="BX116" s="974"/>
      <c r="BY116" s="974"/>
      <c r="BZ116" s="974"/>
      <c r="CA116" s="974" t="s">
        <v>437</v>
      </c>
      <c r="CB116" s="974"/>
      <c r="CC116" s="974"/>
      <c r="CD116" s="974"/>
      <c r="CE116" s="974"/>
      <c r="CF116" s="968" t="s">
        <v>128</v>
      </c>
      <c r="CG116" s="969"/>
      <c r="CH116" s="969"/>
      <c r="CI116" s="969"/>
      <c r="CJ116" s="969"/>
      <c r="CK116" s="999"/>
      <c r="CL116" s="1000"/>
      <c r="CM116" s="970" t="s">
        <v>457</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128</v>
      </c>
      <c r="DH116" s="1013"/>
      <c r="DI116" s="1013"/>
      <c r="DJ116" s="1013"/>
      <c r="DK116" s="1014"/>
      <c r="DL116" s="1015" t="s">
        <v>128</v>
      </c>
      <c r="DM116" s="1013"/>
      <c r="DN116" s="1013"/>
      <c r="DO116" s="1013"/>
      <c r="DP116" s="1014"/>
      <c r="DQ116" s="1015" t="s">
        <v>128</v>
      </c>
      <c r="DR116" s="1013"/>
      <c r="DS116" s="1013"/>
      <c r="DT116" s="1013"/>
      <c r="DU116" s="1014"/>
      <c r="DV116" s="1016" t="s">
        <v>128</v>
      </c>
      <c r="DW116" s="1017"/>
      <c r="DX116" s="1017"/>
      <c r="DY116" s="1017"/>
      <c r="DZ116" s="1018"/>
    </row>
    <row r="117" spans="1:130" s="247" customFormat="1" ht="26.25" customHeight="1" x14ac:dyDescent="0.15">
      <c r="A117" s="958" t="s">
        <v>185</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458</v>
      </c>
      <c r="Z117" s="940"/>
      <c r="AA117" s="1030">
        <v>645535</v>
      </c>
      <c r="AB117" s="1031"/>
      <c r="AC117" s="1031"/>
      <c r="AD117" s="1031"/>
      <c r="AE117" s="1032"/>
      <c r="AF117" s="1033">
        <v>625690</v>
      </c>
      <c r="AG117" s="1031"/>
      <c r="AH117" s="1031"/>
      <c r="AI117" s="1031"/>
      <c r="AJ117" s="1032"/>
      <c r="AK117" s="1033">
        <v>614545</v>
      </c>
      <c r="AL117" s="1031"/>
      <c r="AM117" s="1031"/>
      <c r="AN117" s="1031"/>
      <c r="AO117" s="1032"/>
      <c r="AP117" s="1034"/>
      <c r="AQ117" s="1035"/>
      <c r="AR117" s="1035"/>
      <c r="AS117" s="1035"/>
      <c r="AT117" s="1036"/>
      <c r="AU117" s="954"/>
      <c r="AV117" s="955"/>
      <c r="AW117" s="955"/>
      <c r="AX117" s="955"/>
      <c r="AY117" s="955"/>
      <c r="AZ117" s="1021" t="s">
        <v>459</v>
      </c>
      <c r="BA117" s="1022"/>
      <c r="BB117" s="1022"/>
      <c r="BC117" s="1022"/>
      <c r="BD117" s="1022"/>
      <c r="BE117" s="1022"/>
      <c r="BF117" s="1022"/>
      <c r="BG117" s="1022"/>
      <c r="BH117" s="1022"/>
      <c r="BI117" s="1022"/>
      <c r="BJ117" s="1022"/>
      <c r="BK117" s="1022"/>
      <c r="BL117" s="1022"/>
      <c r="BM117" s="1022"/>
      <c r="BN117" s="1022"/>
      <c r="BO117" s="1022"/>
      <c r="BP117" s="1023"/>
      <c r="BQ117" s="973" t="s">
        <v>128</v>
      </c>
      <c r="BR117" s="974"/>
      <c r="BS117" s="974"/>
      <c r="BT117" s="974"/>
      <c r="BU117" s="974"/>
      <c r="BV117" s="974" t="s">
        <v>128</v>
      </c>
      <c r="BW117" s="974"/>
      <c r="BX117" s="974"/>
      <c r="BY117" s="974"/>
      <c r="BZ117" s="974"/>
      <c r="CA117" s="974" t="s">
        <v>128</v>
      </c>
      <c r="CB117" s="974"/>
      <c r="CC117" s="974"/>
      <c r="CD117" s="974"/>
      <c r="CE117" s="974"/>
      <c r="CF117" s="968" t="s">
        <v>128</v>
      </c>
      <c r="CG117" s="969"/>
      <c r="CH117" s="969"/>
      <c r="CI117" s="969"/>
      <c r="CJ117" s="969"/>
      <c r="CK117" s="999"/>
      <c r="CL117" s="1000"/>
      <c r="CM117" s="970" t="s">
        <v>460</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128</v>
      </c>
      <c r="DH117" s="1013"/>
      <c r="DI117" s="1013"/>
      <c r="DJ117" s="1013"/>
      <c r="DK117" s="1014"/>
      <c r="DL117" s="1015" t="s">
        <v>128</v>
      </c>
      <c r="DM117" s="1013"/>
      <c r="DN117" s="1013"/>
      <c r="DO117" s="1013"/>
      <c r="DP117" s="1014"/>
      <c r="DQ117" s="1015" t="s">
        <v>436</v>
      </c>
      <c r="DR117" s="1013"/>
      <c r="DS117" s="1013"/>
      <c r="DT117" s="1013"/>
      <c r="DU117" s="1014"/>
      <c r="DV117" s="1016" t="s">
        <v>128</v>
      </c>
      <c r="DW117" s="1017"/>
      <c r="DX117" s="1017"/>
      <c r="DY117" s="1017"/>
      <c r="DZ117" s="1018"/>
    </row>
    <row r="118" spans="1:130" s="247" customFormat="1" ht="26.25" customHeight="1" x14ac:dyDescent="0.15">
      <c r="A118" s="958" t="s">
        <v>430</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428</v>
      </c>
      <c r="AB118" s="939"/>
      <c r="AC118" s="939"/>
      <c r="AD118" s="939"/>
      <c r="AE118" s="940"/>
      <c r="AF118" s="938" t="s">
        <v>304</v>
      </c>
      <c r="AG118" s="939"/>
      <c r="AH118" s="939"/>
      <c r="AI118" s="939"/>
      <c r="AJ118" s="940"/>
      <c r="AK118" s="938" t="s">
        <v>303</v>
      </c>
      <c r="AL118" s="939"/>
      <c r="AM118" s="939"/>
      <c r="AN118" s="939"/>
      <c r="AO118" s="940"/>
      <c r="AP118" s="1025" t="s">
        <v>429</v>
      </c>
      <c r="AQ118" s="1026"/>
      <c r="AR118" s="1026"/>
      <c r="AS118" s="1026"/>
      <c r="AT118" s="1027"/>
      <c r="AU118" s="954"/>
      <c r="AV118" s="955"/>
      <c r="AW118" s="955"/>
      <c r="AX118" s="955"/>
      <c r="AY118" s="955"/>
      <c r="AZ118" s="1028" t="s">
        <v>461</v>
      </c>
      <c r="BA118" s="1019"/>
      <c r="BB118" s="1019"/>
      <c r="BC118" s="1019"/>
      <c r="BD118" s="1019"/>
      <c r="BE118" s="1019"/>
      <c r="BF118" s="1019"/>
      <c r="BG118" s="1019"/>
      <c r="BH118" s="1019"/>
      <c r="BI118" s="1019"/>
      <c r="BJ118" s="1019"/>
      <c r="BK118" s="1019"/>
      <c r="BL118" s="1019"/>
      <c r="BM118" s="1019"/>
      <c r="BN118" s="1019"/>
      <c r="BO118" s="1019"/>
      <c r="BP118" s="1020"/>
      <c r="BQ118" s="1051" t="s">
        <v>128</v>
      </c>
      <c r="BR118" s="1052"/>
      <c r="BS118" s="1052"/>
      <c r="BT118" s="1052"/>
      <c r="BU118" s="1052"/>
      <c r="BV118" s="1052" t="s">
        <v>444</v>
      </c>
      <c r="BW118" s="1052"/>
      <c r="BX118" s="1052"/>
      <c r="BY118" s="1052"/>
      <c r="BZ118" s="1052"/>
      <c r="CA118" s="1052" t="s">
        <v>436</v>
      </c>
      <c r="CB118" s="1052"/>
      <c r="CC118" s="1052"/>
      <c r="CD118" s="1052"/>
      <c r="CE118" s="1052"/>
      <c r="CF118" s="968" t="s">
        <v>128</v>
      </c>
      <c r="CG118" s="969"/>
      <c r="CH118" s="969"/>
      <c r="CI118" s="969"/>
      <c r="CJ118" s="969"/>
      <c r="CK118" s="999"/>
      <c r="CL118" s="1000"/>
      <c r="CM118" s="970" t="s">
        <v>462</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128</v>
      </c>
      <c r="DH118" s="1013"/>
      <c r="DI118" s="1013"/>
      <c r="DJ118" s="1013"/>
      <c r="DK118" s="1014"/>
      <c r="DL118" s="1015" t="s">
        <v>128</v>
      </c>
      <c r="DM118" s="1013"/>
      <c r="DN118" s="1013"/>
      <c r="DO118" s="1013"/>
      <c r="DP118" s="1014"/>
      <c r="DQ118" s="1015" t="s">
        <v>128</v>
      </c>
      <c r="DR118" s="1013"/>
      <c r="DS118" s="1013"/>
      <c r="DT118" s="1013"/>
      <c r="DU118" s="1014"/>
      <c r="DV118" s="1016" t="s">
        <v>128</v>
      </c>
      <c r="DW118" s="1017"/>
      <c r="DX118" s="1017"/>
      <c r="DY118" s="1017"/>
      <c r="DZ118" s="1018"/>
    </row>
    <row r="119" spans="1:130" s="247" customFormat="1" ht="26.25" customHeight="1" x14ac:dyDescent="0.15">
      <c r="A119" s="1112" t="s">
        <v>433</v>
      </c>
      <c r="B119" s="998"/>
      <c r="C119" s="977" t="s">
        <v>434</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437</v>
      </c>
      <c r="AB119" s="946"/>
      <c r="AC119" s="946"/>
      <c r="AD119" s="946"/>
      <c r="AE119" s="947"/>
      <c r="AF119" s="948" t="s">
        <v>436</v>
      </c>
      <c r="AG119" s="946"/>
      <c r="AH119" s="946"/>
      <c r="AI119" s="946"/>
      <c r="AJ119" s="947"/>
      <c r="AK119" s="948" t="s">
        <v>128</v>
      </c>
      <c r="AL119" s="946"/>
      <c r="AM119" s="946"/>
      <c r="AN119" s="946"/>
      <c r="AO119" s="947"/>
      <c r="AP119" s="949" t="s">
        <v>128</v>
      </c>
      <c r="AQ119" s="950"/>
      <c r="AR119" s="950"/>
      <c r="AS119" s="950"/>
      <c r="AT119" s="951"/>
      <c r="AU119" s="956"/>
      <c r="AV119" s="957"/>
      <c r="AW119" s="957"/>
      <c r="AX119" s="957"/>
      <c r="AY119" s="957"/>
      <c r="AZ119" s="278" t="s">
        <v>185</v>
      </c>
      <c r="BA119" s="278"/>
      <c r="BB119" s="278"/>
      <c r="BC119" s="278"/>
      <c r="BD119" s="278"/>
      <c r="BE119" s="278"/>
      <c r="BF119" s="278"/>
      <c r="BG119" s="278"/>
      <c r="BH119" s="278"/>
      <c r="BI119" s="278"/>
      <c r="BJ119" s="278"/>
      <c r="BK119" s="278"/>
      <c r="BL119" s="278"/>
      <c r="BM119" s="278"/>
      <c r="BN119" s="278"/>
      <c r="BO119" s="1029" t="s">
        <v>463</v>
      </c>
      <c r="BP119" s="1060"/>
      <c r="BQ119" s="1051">
        <v>7414670</v>
      </c>
      <c r="BR119" s="1052"/>
      <c r="BS119" s="1052"/>
      <c r="BT119" s="1052"/>
      <c r="BU119" s="1052"/>
      <c r="BV119" s="1052">
        <v>8564081</v>
      </c>
      <c r="BW119" s="1052"/>
      <c r="BX119" s="1052"/>
      <c r="BY119" s="1052"/>
      <c r="BZ119" s="1052"/>
      <c r="CA119" s="1052">
        <v>8396016</v>
      </c>
      <c r="CB119" s="1052"/>
      <c r="CC119" s="1052"/>
      <c r="CD119" s="1052"/>
      <c r="CE119" s="1052"/>
      <c r="CF119" s="1053"/>
      <c r="CG119" s="1054"/>
      <c r="CH119" s="1054"/>
      <c r="CI119" s="1054"/>
      <c r="CJ119" s="1055"/>
      <c r="CK119" s="1001"/>
      <c r="CL119" s="1002"/>
      <c r="CM119" s="1056" t="s">
        <v>464</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128</v>
      </c>
      <c r="DH119" s="1038"/>
      <c r="DI119" s="1038"/>
      <c r="DJ119" s="1038"/>
      <c r="DK119" s="1039"/>
      <c r="DL119" s="1037">
        <v>1185699</v>
      </c>
      <c r="DM119" s="1038"/>
      <c r="DN119" s="1038"/>
      <c r="DO119" s="1038"/>
      <c r="DP119" s="1039"/>
      <c r="DQ119" s="1037" t="s">
        <v>128</v>
      </c>
      <c r="DR119" s="1038"/>
      <c r="DS119" s="1038"/>
      <c r="DT119" s="1038"/>
      <c r="DU119" s="1039"/>
      <c r="DV119" s="1040" t="s">
        <v>128</v>
      </c>
      <c r="DW119" s="1041"/>
      <c r="DX119" s="1041"/>
      <c r="DY119" s="1041"/>
      <c r="DZ119" s="1042"/>
    </row>
    <row r="120" spans="1:130" s="247" customFormat="1" ht="26.25" customHeight="1" x14ac:dyDescent="0.15">
      <c r="A120" s="1113"/>
      <c r="B120" s="1000"/>
      <c r="C120" s="970" t="s">
        <v>439</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128</v>
      </c>
      <c r="AB120" s="1013"/>
      <c r="AC120" s="1013"/>
      <c r="AD120" s="1013"/>
      <c r="AE120" s="1014"/>
      <c r="AF120" s="1015" t="s">
        <v>444</v>
      </c>
      <c r="AG120" s="1013"/>
      <c r="AH120" s="1013"/>
      <c r="AI120" s="1013"/>
      <c r="AJ120" s="1014"/>
      <c r="AK120" s="1015" t="s">
        <v>128</v>
      </c>
      <c r="AL120" s="1013"/>
      <c r="AM120" s="1013"/>
      <c r="AN120" s="1013"/>
      <c r="AO120" s="1014"/>
      <c r="AP120" s="1016" t="s">
        <v>437</v>
      </c>
      <c r="AQ120" s="1017"/>
      <c r="AR120" s="1017"/>
      <c r="AS120" s="1017"/>
      <c r="AT120" s="1018"/>
      <c r="AU120" s="1043" t="s">
        <v>465</v>
      </c>
      <c r="AV120" s="1044"/>
      <c r="AW120" s="1044"/>
      <c r="AX120" s="1044"/>
      <c r="AY120" s="1045"/>
      <c r="AZ120" s="994" t="s">
        <v>466</v>
      </c>
      <c r="BA120" s="943"/>
      <c r="BB120" s="943"/>
      <c r="BC120" s="943"/>
      <c r="BD120" s="943"/>
      <c r="BE120" s="943"/>
      <c r="BF120" s="943"/>
      <c r="BG120" s="943"/>
      <c r="BH120" s="943"/>
      <c r="BI120" s="943"/>
      <c r="BJ120" s="943"/>
      <c r="BK120" s="943"/>
      <c r="BL120" s="943"/>
      <c r="BM120" s="943"/>
      <c r="BN120" s="943"/>
      <c r="BO120" s="943"/>
      <c r="BP120" s="944"/>
      <c r="BQ120" s="980">
        <v>1498546</v>
      </c>
      <c r="BR120" s="981"/>
      <c r="BS120" s="981"/>
      <c r="BT120" s="981"/>
      <c r="BU120" s="981"/>
      <c r="BV120" s="981">
        <v>1519820</v>
      </c>
      <c r="BW120" s="981"/>
      <c r="BX120" s="981"/>
      <c r="BY120" s="981"/>
      <c r="BZ120" s="981"/>
      <c r="CA120" s="981">
        <v>1431553</v>
      </c>
      <c r="CB120" s="981"/>
      <c r="CC120" s="981"/>
      <c r="CD120" s="981"/>
      <c r="CE120" s="981"/>
      <c r="CF120" s="995">
        <v>63.5</v>
      </c>
      <c r="CG120" s="996"/>
      <c r="CH120" s="996"/>
      <c r="CI120" s="996"/>
      <c r="CJ120" s="996"/>
      <c r="CK120" s="1061" t="s">
        <v>467</v>
      </c>
      <c r="CL120" s="1062"/>
      <c r="CM120" s="1062"/>
      <c r="CN120" s="1062"/>
      <c r="CO120" s="1063"/>
      <c r="CP120" s="1069" t="s">
        <v>406</v>
      </c>
      <c r="CQ120" s="1070"/>
      <c r="CR120" s="1070"/>
      <c r="CS120" s="1070"/>
      <c r="CT120" s="1070"/>
      <c r="CU120" s="1070"/>
      <c r="CV120" s="1070"/>
      <c r="CW120" s="1070"/>
      <c r="CX120" s="1070"/>
      <c r="CY120" s="1070"/>
      <c r="CZ120" s="1070"/>
      <c r="DA120" s="1070"/>
      <c r="DB120" s="1070"/>
      <c r="DC120" s="1070"/>
      <c r="DD120" s="1070"/>
      <c r="DE120" s="1070"/>
      <c r="DF120" s="1071"/>
      <c r="DG120" s="980">
        <v>1298905</v>
      </c>
      <c r="DH120" s="981"/>
      <c r="DI120" s="981"/>
      <c r="DJ120" s="981"/>
      <c r="DK120" s="981"/>
      <c r="DL120" s="981">
        <v>1448729</v>
      </c>
      <c r="DM120" s="981"/>
      <c r="DN120" s="981"/>
      <c r="DO120" s="981"/>
      <c r="DP120" s="981"/>
      <c r="DQ120" s="981">
        <v>1561651</v>
      </c>
      <c r="DR120" s="981"/>
      <c r="DS120" s="981"/>
      <c r="DT120" s="981"/>
      <c r="DU120" s="981"/>
      <c r="DV120" s="982">
        <v>69.2</v>
      </c>
      <c r="DW120" s="982"/>
      <c r="DX120" s="982"/>
      <c r="DY120" s="982"/>
      <c r="DZ120" s="983"/>
    </row>
    <row r="121" spans="1:130" s="247" customFormat="1" ht="26.25" customHeight="1" x14ac:dyDescent="0.15">
      <c r="A121" s="1113"/>
      <c r="B121" s="1000"/>
      <c r="C121" s="1021" t="s">
        <v>468</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444</v>
      </c>
      <c r="AB121" s="1013"/>
      <c r="AC121" s="1013"/>
      <c r="AD121" s="1013"/>
      <c r="AE121" s="1014"/>
      <c r="AF121" s="1015" t="s">
        <v>437</v>
      </c>
      <c r="AG121" s="1013"/>
      <c r="AH121" s="1013"/>
      <c r="AI121" s="1013"/>
      <c r="AJ121" s="1014"/>
      <c r="AK121" s="1015" t="s">
        <v>128</v>
      </c>
      <c r="AL121" s="1013"/>
      <c r="AM121" s="1013"/>
      <c r="AN121" s="1013"/>
      <c r="AO121" s="1014"/>
      <c r="AP121" s="1016" t="s">
        <v>128</v>
      </c>
      <c r="AQ121" s="1017"/>
      <c r="AR121" s="1017"/>
      <c r="AS121" s="1017"/>
      <c r="AT121" s="1018"/>
      <c r="AU121" s="1046"/>
      <c r="AV121" s="1047"/>
      <c r="AW121" s="1047"/>
      <c r="AX121" s="1047"/>
      <c r="AY121" s="1048"/>
      <c r="AZ121" s="1003" t="s">
        <v>469</v>
      </c>
      <c r="BA121" s="1004"/>
      <c r="BB121" s="1004"/>
      <c r="BC121" s="1004"/>
      <c r="BD121" s="1004"/>
      <c r="BE121" s="1004"/>
      <c r="BF121" s="1004"/>
      <c r="BG121" s="1004"/>
      <c r="BH121" s="1004"/>
      <c r="BI121" s="1004"/>
      <c r="BJ121" s="1004"/>
      <c r="BK121" s="1004"/>
      <c r="BL121" s="1004"/>
      <c r="BM121" s="1004"/>
      <c r="BN121" s="1004"/>
      <c r="BO121" s="1004"/>
      <c r="BP121" s="1005"/>
      <c r="BQ121" s="973">
        <v>12220</v>
      </c>
      <c r="BR121" s="974"/>
      <c r="BS121" s="974"/>
      <c r="BT121" s="974"/>
      <c r="BU121" s="974"/>
      <c r="BV121" s="974">
        <v>11327</v>
      </c>
      <c r="BW121" s="974"/>
      <c r="BX121" s="974"/>
      <c r="BY121" s="974"/>
      <c r="BZ121" s="974"/>
      <c r="CA121" s="974">
        <v>8155</v>
      </c>
      <c r="CB121" s="974"/>
      <c r="CC121" s="974"/>
      <c r="CD121" s="974"/>
      <c r="CE121" s="974"/>
      <c r="CF121" s="968">
        <v>0.4</v>
      </c>
      <c r="CG121" s="969"/>
      <c r="CH121" s="969"/>
      <c r="CI121" s="969"/>
      <c r="CJ121" s="969"/>
      <c r="CK121" s="1064"/>
      <c r="CL121" s="1065"/>
      <c r="CM121" s="1065"/>
      <c r="CN121" s="1065"/>
      <c r="CO121" s="1066"/>
      <c r="CP121" s="1074" t="s">
        <v>470</v>
      </c>
      <c r="CQ121" s="1075"/>
      <c r="CR121" s="1075"/>
      <c r="CS121" s="1075"/>
      <c r="CT121" s="1075"/>
      <c r="CU121" s="1075"/>
      <c r="CV121" s="1075"/>
      <c r="CW121" s="1075"/>
      <c r="CX121" s="1075"/>
      <c r="CY121" s="1075"/>
      <c r="CZ121" s="1075"/>
      <c r="DA121" s="1075"/>
      <c r="DB121" s="1075"/>
      <c r="DC121" s="1075"/>
      <c r="DD121" s="1075"/>
      <c r="DE121" s="1075"/>
      <c r="DF121" s="1076"/>
      <c r="DG121" s="973">
        <v>129818</v>
      </c>
      <c r="DH121" s="974"/>
      <c r="DI121" s="974"/>
      <c r="DJ121" s="974"/>
      <c r="DK121" s="974"/>
      <c r="DL121" s="974">
        <v>111923</v>
      </c>
      <c r="DM121" s="974"/>
      <c r="DN121" s="974"/>
      <c r="DO121" s="974"/>
      <c r="DP121" s="974"/>
      <c r="DQ121" s="974">
        <v>93446</v>
      </c>
      <c r="DR121" s="974"/>
      <c r="DS121" s="974"/>
      <c r="DT121" s="974"/>
      <c r="DU121" s="974"/>
      <c r="DV121" s="975">
        <v>4.0999999999999996</v>
      </c>
      <c r="DW121" s="975"/>
      <c r="DX121" s="975"/>
      <c r="DY121" s="975"/>
      <c r="DZ121" s="976"/>
    </row>
    <row r="122" spans="1:130" s="247" customFormat="1" ht="26.25" customHeight="1" x14ac:dyDescent="0.15">
      <c r="A122" s="1113"/>
      <c r="B122" s="1000"/>
      <c r="C122" s="970" t="s">
        <v>450</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128</v>
      </c>
      <c r="AB122" s="1013"/>
      <c r="AC122" s="1013"/>
      <c r="AD122" s="1013"/>
      <c r="AE122" s="1014"/>
      <c r="AF122" s="1015" t="s">
        <v>128</v>
      </c>
      <c r="AG122" s="1013"/>
      <c r="AH122" s="1013"/>
      <c r="AI122" s="1013"/>
      <c r="AJ122" s="1014"/>
      <c r="AK122" s="1015" t="s">
        <v>128</v>
      </c>
      <c r="AL122" s="1013"/>
      <c r="AM122" s="1013"/>
      <c r="AN122" s="1013"/>
      <c r="AO122" s="1014"/>
      <c r="AP122" s="1016" t="s">
        <v>128</v>
      </c>
      <c r="AQ122" s="1017"/>
      <c r="AR122" s="1017"/>
      <c r="AS122" s="1017"/>
      <c r="AT122" s="1018"/>
      <c r="AU122" s="1046"/>
      <c r="AV122" s="1047"/>
      <c r="AW122" s="1047"/>
      <c r="AX122" s="1047"/>
      <c r="AY122" s="1048"/>
      <c r="AZ122" s="1028" t="s">
        <v>471</v>
      </c>
      <c r="BA122" s="1019"/>
      <c r="BB122" s="1019"/>
      <c r="BC122" s="1019"/>
      <c r="BD122" s="1019"/>
      <c r="BE122" s="1019"/>
      <c r="BF122" s="1019"/>
      <c r="BG122" s="1019"/>
      <c r="BH122" s="1019"/>
      <c r="BI122" s="1019"/>
      <c r="BJ122" s="1019"/>
      <c r="BK122" s="1019"/>
      <c r="BL122" s="1019"/>
      <c r="BM122" s="1019"/>
      <c r="BN122" s="1019"/>
      <c r="BO122" s="1019"/>
      <c r="BP122" s="1020"/>
      <c r="BQ122" s="1051">
        <v>4136879</v>
      </c>
      <c r="BR122" s="1052"/>
      <c r="BS122" s="1052"/>
      <c r="BT122" s="1052"/>
      <c r="BU122" s="1052"/>
      <c r="BV122" s="1052">
        <v>4273512</v>
      </c>
      <c r="BW122" s="1052"/>
      <c r="BX122" s="1052"/>
      <c r="BY122" s="1052"/>
      <c r="BZ122" s="1052"/>
      <c r="CA122" s="1052">
        <v>4573722</v>
      </c>
      <c r="CB122" s="1052"/>
      <c r="CC122" s="1052"/>
      <c r="CD122" s="1052"/>
      <c r="CE122" s="1052"/>
      <c r="CF122" s="1072">
        <v>202.8</v>
      </c>
      <c r="CG122" s="1073"/>
      <c r="CH122" s="1073"/>
      <c r="CI122" s="1073"/>
      <c r="CJ122" s="1073"/>
      <c r="CK122" s="1064"/>
      <c r="CL122" s="1065"/>
      <c r="CM122" s="1065"/>
      <c r="CN122" s="1065"/>
      <c r="CO122" s="1066"/>
      <c r="CP122" s="1074" t="s">
        <v>472</v>
      </c>
      <c r="CQ122" s="1075"/>
      <c r="CR122" s="1075"/>
      <c r="CS122" s="1075"/>
      <c r="CT122" s="1075"/>
      <c r="CU122" s="1075"/>
      <c r="CV122" s="1075"/>
      <c r="CW122" s="1075"/>
      <c r="CX122" s="1075"/>
      <c r="CY122" s="1075"/>
      <c r="CZ122" s="1075"/>
      <c r="DA122" s="1075"/>
      <c r="DB122" s="1075"/>
      <c r="DC122" s="1075"/>
      <c r="DD122" s="1075"/>
      <c r="DE122" s="1075"/>
      <c r="DF122" s="1076"/>
      <c r="DG122" s="973">
        <v>8176</v>
      </c>
      <c r="DH122" s="974"/>
      <c r="DI122" s="974"/>
      <c r="DJ122" s="974"/>
      <c r="DK122" s="974"/>
      <c r="DL122" s="974">
        <v>5128</v>
      </c>
      <c r="DM122" s="974"/>
      <c r="DN122" s="974"/>
      <c r="DO122" s="974"/>
      <c r="DP122" s="974"/>
      <c r="DQ122" s="974">
        <v>2929</v>
      </c>
      <c r="DR122" s="974"/>
      <c r="DS122" s="974"/>
      <c r="DT122" s="974"/>
      <c r="DU122" s="974"/>
      <c r="DV122" s="975">
        <v>0.1</v>
      </c>
      <c r="DW122" s="975"/>
      <c r="DX122" s="975"/>
      <c r="DY122" s="975"/>
      <c r="DZ122" s="976"/>
    </row>
    <row r="123" spans="1:130" s="247" customFormat="1" ht="26.25" customHeight="1" x14ac:dyDescent="0.15">
      <c r="A123" s="1113"/>
      <c r="B123" s="1000"/>
      <c r="C123" s="970" t="s">
        <v>457</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128</v>
      </c>
      <c r="AB123" s="1013"/>
      <c r="AC123" s="1013"/>
      <c r="AD123" s="1013"/>
      <c r="AE123" s="1014"/>
      <c r="AF123" s="1015" t="s">
        <v>128</v>
      </c>
      <c r="AG123" s="1013"/>
      <c r="AH123" s="1013"/>
      <c r="AI123" s="1013"/>
      <c r="AJ123" s="1014"/>
      <c r="AK123" s="1015" t="s">
        <v>128</v>
      </c>
      <c r="AL123" s="1013"/>
      <c r="AM123" s="1013"/>
      <c r="AN123" s="1013"/>
      <c r="AO123" s="1014"/>
      <c r="AP123" s="1016" t="s">
        <v>128</v>
      </c>
      <c r="AQ123" s="1017"/>
      <c r="AR123" s="1017"/>
      <c r="AS123" s="1017"/>
      <c r="AT123" s="1018"/>
      <c r="AU123" s="1049"/>
      <c r="AV123" s="1050"/>
      <c r="AW123" s="1050"/>
      <c r="AX123" s="1050"/>
      <c r="AY123" s="1050"/>
      <c r="AZ123" s="278" t="s">
        <v>185</v>
      </c>
      <c r="BA123" s="278"/>
      <c r="BB123" s="278"/>
      <c r="BC123" s="278"/>
      <c r="BD123" s="278"/>
      <c r="BE123" s="278"/>
      <c r="BF123" s="278"/>
      <c r="BG123" s="278"/>
      <c r="BH123" s="278"/>
      <c r="BI123" s="278"/>
      <c r="BJ123" s="278"/>
      <c r="BK123" s="278"/>
      <c r="BL123" s="278"/>
      <c r="BM123" s="278"/>
      <c r="BN123" s="278"/>
      <c r="BO123" s="1029" t="s">
        <v>473</v>
      </c>
      <c r="BP123" s="1060"/>
      <c r="BQ123" s="1119">
        <v>5647645</v>
      </c>
      <c r="BR123" s="1120"/>
      <c r="BS123" s="1120"/>
      <c r="BT123" s="1120"/>
      <c r="BU123" s="1120"/>
      <c r="BV123" s="1120">
        <v>5804659</v>
      </c>
      <c r="BW123" s="1120"/>
      <c r="BX123" s="1120"/>
      <c r="BY123" s="1120"/>
      <c r="BZ123" s="1120"/>
      <c r="CA123" s="1120">
        <v>6013430</v>
      </c>
      <c r="CB123" s="1120"/>
      <c r="CC123" s="1120"/>
      <c r="CD123" s="1120"/>
      <c r="CE123" s="1120"/>
      <c r="CF123" s="1053"/>
      <c r="CG123" s="1054"/>
      <c r="CH123" s="1054"/>
      <c r="CI123" s="1054"/>
      <c r="CJ123" s="1055"/>
      <c r="CK123" s="1064"/>
      <c r="CL123" s="1065"/>
      <c r="CM123" s="1065"/>
      <c r="CN123" s="1065"/>
      <c r="CO123" s="1066"/>
      <c r="CP123" s="1074" t="s">
        <v>403</v>
      </c>
      <c r="CQ123" s="1075"/>
      <c r="CR123" s="1075"/>
      <c r="CS123" s="1075"/>
      <c r="CT123" s="1075"/>
      <c r="CU123" s="1075"/>
      <c r="CV123" s="1075"/>
      <c r="CW123" s="1075"/>
      <c r="CX123" s="1075"/>
      <c r="CY123" s="1075"/>
      <c r="CZ123" s="1075"/>
      <c r="DA123" s="1075"/>
      <c r="DB123" s="1075"/>
      <c r="DC123" s="1075"/>
      <c r="DD123" s="1075"/>
      <c r="DE123" s="1075"/>
      <c r="DF123" s="1076"/>
      <c r="DG123" s="1012">
        <v>10261</v>
      </c>
      <c r="DH123" s="1013"/>
      <c r="DI123" s="1013"/>
      <c r="DJ123" s="1013"/>
      <c r="DK123" s="1014"/>
      <c r="DL123" s="1015">
        <v>681</v>
      </c>
      <c r="DM123" s="1013"/>
      <c r="DN123" s="1013"/>
      <c r="DO123" s="1013"/>
      <c r="DP123" s="1014"/>
      <c r="DQ123" s="1015">
        <v>650</v>
      </c>
      <c r="DR123" s="1013"/>
      <c r="DS123" s="1013"/>
      <c r="DT123" s="1013"/>
      <c r="DU123" s="1014"/>
      <c r="DV123" s="1016">
        <v>0</v>
      </c>
      <c r="DW123" s="1017"/>
      <c r="DX123" s="1017"/>
      <c r="DY123" s="1017"/>
      <c r="DZ123" s="1018"/>
    </row>
    <row r="124" spans="1:130" s="247" customFormat="1" ht="26.25" customHeight="1" thickBot="1" x14ac:dyDescent="0.2">
      <c r="A124" s="1113"/>
      <c r="B124" s="1000"/>
      <c r="C124" s="970" t="s">
        <v>460</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128</v>
      </c>
      <c r="AB124" s="1013"/>
      <c r="AC124" s="1013"/>
      <c r="AD124" s="1013"/>
      <c r="AE124" s="1014"/>
      <c r="AF124" s="1015" t="s">
        <v>128</v>
      </c>
      <c r="AG124" s="1013"/>
      <c r="AH124" s="1013"/>
      <c r="AI124" s="1013"/>
      <c r="AJ124" s="1014"/>
      <c r="AK124" s="1015" t="s">
        <v>128</v>
      </c>
      <c r="AL124" s="1013"/>
      <c r="AM124" s="1013"/>
      <c r="AN124" s="1013"/>
      <c r="AO124" s="1014"/>
      <c r="AP124" s="1016" t="s">
        <v>437</v>
      </c>
      <c r="AQ124" s="1017"/>
      <c r="AR124" s="1017"/>
      <c r="AS124" s="1017"/>
      <c r="AT124" s="1018"/>
      <c r="AU124" s="1115" t="s">
        <v>474</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v>77.400000000000006</v>
      </c>
      <c r="BR124" s="1082"/>
      <c r="BS124" s="1082"/>
      <c r="BT124" s="1082"/>
      <c r="BU124" s="1082"/>
      <c r="BV124" s="1082">
        <v>120.9</v>
      </c>
      <c r="BW124" s="1082"/>
      <c r="BX124" s="1082"/>
      <c r="BY124" s="1082"/>
      <c r="BZ124" s="1082"/>
      <c r="CA124" s="1082">
        <v>105.6</v>
      </c>
      <c r="CB124" s="1082"/>
      <c r="CC124" s="1082"/>
      <c r="CD124" s="1082"/>
      <c r="CE124" s="1082"/>
      <c r="CF124" s="1083"/>
      <c r="CG124" s="1084"/>
      <c r="CH124" s="1084"/>
      <c r="CI124" s="1084"/>
      <c r="CJ124" s="1085"/>
      <c r="CK124" s="1067"/>
      <c r="CL124" s="1067"/>
      <c r="CM124" s="1067"/>
      <c r="CN124" s="1067"/>
      <c r="CO124" s="1068"/>
      <c r="CP124" s="1074" t="s">
        <v>475</v>
      </c>
      <c r="CQ124" s="1075"/>
      <c r="CR124" s="1075"/>
      <c r="CS124" s="1075"/>
      <c r="CT124" s="1075"/>
      <c r="CU124" s="1075"/>
      <c r="CV124" s="1075"/>
      <c r="CW124" s="1075"/>
      <c r="CX124" s="1075"/>
      <c r="CY124" s="1075"/>
      <c r="CZ124" s="1075"/>
      <c r="DA124" s="1075"/>
      <c r="DB124" s="1075"/>
      <c r="DC124" s="1075"/>
      <c r="DD124" s="1075"/>
      <c r="DE124" s="1075"/>
      <c r="DF124" s="1076"/>
      <c r="DG124" s="1059" t="s">
        <v>128</v>
      </c>
      <c r="DH124" s="1038"/>
      <c r="DI124" s="1038"/>
      <c r="DJ124" s="1038"/>
      <c r="DK124" s="1039"/>
      <c r="DL124" s="1037" t="s">
        <v>128</v>
      </c>
      <c r="DM124" s="1038"/>
      <c r="DN124" s="1038"/>
      <c r="DO124" s="1038"/>
      <c r="DP124" s="1039"/>
      <c r="DQ124" s="1037" t="s">
        <v>128</v>
      </c>
      <c r="DR124" s="1038"/>
      <c r="DS124" s="1038"/>
      <c r="DT124" s="1038"/>
      <c r="DU124" s="1039"/>
      <c r="DV124" s="1040" t="s">
        <v>128</v>
      </c>
      <c r="DW124" s="1041"/>
      <c r="DX124" s="1041"/>
      <c r="DY124" s="1041"/>
      <c r="DZ124" s="1042"/>
    </row>
    <row r="125" spans="1:130" s="247" customFormat="1" ht="26.25" customHeight="1" x14ac:dyDescent="0.15">
      <c r="A125" s="1113"/>
      <c r="B125" s="1000"/>
      <c r="C125" s="970" t="s">
        <v>462</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128</v>
      </c>
      <c r="AB125" s="1013"/>
      <c r="AC125" s="1013"/>
      <c r="AD125" s="1013"/>
      <c r="AE125" s="1014"/>
      <c r="AF125" s="1015" t="s">
        <v>128</v>
      </c>
      <c r="AG125" s="1013"/>
      <c r="AH125" s="1013"/>
      <c r="AI125" s="1013"/>
      <c r="AJ125" s="1014"/>
      <c r="AK125" s="1015" t="s">
        <v>128</v>
      </c>
      <c r="AL125" s="1013"/>
      <c r="AM125" s="1013"/>
      <c r="AN125" s="1013"/>
      <c r="AO125" s="1014"/>
      <c r="AP125" s="1016" t="s">
        <v>128</v>
      </c>
      <c r="AQ125" s="1017"/>
      <c r="AR125" s="1017"/>
      <c r="AS125" s="1017"/>
      <c r="AT125" s="101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7" t="s">
        <v>476</v>
      </c>
      <c r="CL125" s="1062"/>
      <c r="CM125" s="1062"/>
      <c r="CN125" s="1062"/>
      <c r="CO125" s="1063"/>
      <c r="CP125" s="994" t="s">
        <v>477</v>
      </c>
      <c r="CQ125" s="943"/>
      <c r="CR125" s="943"/>
      <c r="CS125" s="943"/>
      <c r="CT125" s="943"/>
      <c r="CU125" s="943"/>
      <c r="CV125" s="943"/>
      <c r="CW125" s="943"/>
      <c r="CX125" s="943"/>
      <c r="CY125" s="943"/>
      <c r="CZ125" s="943"/>
      <c r="DA125" s="943"/>
      <c r="DB125" s="943"/>
      <c r="DC125" s="943"/>
      <c r="DD125" s="943"/>
      <c r="DE125" s="943"/>
      <c r="DF125" s="944"/>
      <c r="DG125" s="980" t="s">
        <v>128</v>
      </c>
      <c r="DH125" s="981"/>
      <c r="DI125" s="981"/>
      <c r="DJ125" s="981"/>
      <c r="DK125" s="981"/>
      <c r="DL125" s="981" t="s">
        <v>128</v>
      </c>
      <c r="DM125" s="981"/>
      <c r="DN125" s="981"/>
      <c r="DO125" s="981"/>
      <c r="DP125" s="981"/>
      <c r="DQ125" s="981" t="s">
        <v>128</v>
      </c>
      <c r="DR125" s="981"/>
      <c r="DS125" s="981"/>
      <c r="DT125" s="981"/>
      <c r="DU125" s="981"/>
      <c r="DV125" s="982" t="s">
        <v>128</v>
      </c>
      <c r="DW125" s="982"/>
      <c r="DX125" s="982"/>
      <c r="DY125" s="982"/>
      <c r="DZ125" s="983"/>
    </row>
    <row r="126" spans="1:130" s="247" customFormat="1" ht="26.25" customHeight="1" thickBot="1" x14ac:dyDescent="0.2">
      <c r="A126" s="1113"/>
      <c r="B126" s="1000"/>
      <c r="C126" s="970" t="s">
        <v>464</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128</v>
      </c>
      <c r="AB126" s="1013"/>
      <c r="AC126" s="1013"/>
      <c r="AD126" s="1013"/>
      <c r="AE126" s="1014"/>
      <c r="AF126" s="1015" t="s">
        <v>128</v>
      </c>
      <c r="AG126" s="1013"/>
      <c r="AH126" s="1013"/>
      <c r="AI126" s="1013"/>
      <c r="AJ126" s="1014"/>
      <c r="AK126" s="1015" t="s">
        <v>128</v>
      </c>
      <c r="AL126" s="1013"/>
      <c r="AM126" s="1013"/>
      <c r="AN126" s="1013"/>
      <c r="AO126" s="1014"/>
      <c r="AP126" s="1016" t="s">
        <v>128</v>
      </c>
      <c r="AQ126" s="1017"/>
      <c r="AR126" s="1017"/>
      <c r="AS126" s="1017"/>
      <c r="AT126" s="101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8"/>
      <c r="CL126" s="1065"/>
      <c r="CM126" s="1065"/>
      <c r="CN126" s="1065"/>
      <c r="CO126" s="1066"/>
      <c r="CP126" s="1003" t="s">
        <v>478</v>
      </c>
      <c r="CQ126" s="1004"/>
      <c r="CR126" s="1004"/>
      <c r="CS126" s="1004"/>
      <c r="CT126" s="1004"/>
      <c r="CU126" s="1004"/>
      <c r="CV126" s="1004"/>
      <c r="CW126" s="1004"/>
      <c r="CX126" s="1004"/>
      <c r="CY126" s="1004"/>
      <c r="CZ126" s="1004"/>
      <c r="DA126" s="1004"/>
      <c r="DB126" s="1004"/>
      <c r="DC126" s="1004"/>
      <c r="DD126" s="1004"/>
      <c r="DE126" s="1004"/>
      <c r="DF126" s="1005"/>
      <c r="DG126" s="973" t="s">
        <v>128</v>
      </c>
      <c r="DH126" s="974"/>
      <c r="DI126" s="974"/>
      <c r="DJ126" s="974"/>
      <c r="DK126" s="974"/>
      <c r="DL126" s="974" t="s">
        <v>128</v>
      </c>
      <c r="DM126" s="974"/>
      <c r="DN126" s="974"/>
      <c r="DO126" s="974"/>
      <c r="DP126" s="974"/>
      <c r="DQ126" s="974" t="s">
        <v>128</v>
      </c>
      <c r="DR126" s="974"/>
      <c r="DS126" s="974"/>
      <c r="DT126" s="974"/>
      <c r="DU126" s="974"/>
      <c r="DV126" s="975" t="s">
        <v>128</v>
      </c>
      <c r="DW126" s="975"/>
      <c r="DX126" s="975"/>
      <c r="DY126" s="975"/>
      <c r="DZ126" s="976"/>
    </row>
    <row r="127" spans="1:130" s="247" customFormat="1" ht="26.25" customHeight="1" x14ac:dyDescent="0.15">
      <c r="A127" s="1114"/>
      <c r="B127" s="1002"/>
      <c r="C127" s="1056" t="s">
        <v>479</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t="s">
        <v>128</v>
      </c>
      <c r="AB127" s="1013"/>
      <c r="AC127" s="1013"/>
      <c r="AD127" s="1013"/>
      <c r="AE127" s="1014"/>
      <c r="AF127" s="1015" t="s">
        <v>128</v>
      </c>
      <c r="AG127" s="1013"/>
      <c r="AH127" s="1013"/>
      <c r="AI127" s="1013"/>
      <c r="AJ127" s="1014"/>
      <c r="AK127" s="1015" t="s">
        <v>128</v>
      </c>
      <c r="AL127" s="1013"/>
      <c r="AM127" s="1013"/>
      <c r="AN127" s="1013"/>
      <c r="AO127" s="1014"/>
      <c r="AP127" s="1016" t="s">
        <v>128</v>
      </c>
      <c r="AQ127" s="1017"/>
      <c r="AR127" s="1017"/>
      <c r="AS127" s="1017"/>
      <c r="AT127" s="1018"/>
      <c r="AU127" s="283"/>
      <c r="AV127" s="283"/>
      <c r="AW127" s="283"/>
      <c r="AX127" s="1086" t="s">
        <v>480</v>
      </c>
      <c r="AY127" s="1087"/>
      <c r="AZ127" s="1087"/>
      <c r="BA127" s="1087"/>
      <c r="BB127" s="1087"/>
      <c r="BC127" s="1087"/>
      <c r="BD127" s="1087"/>
      <c r="BE127" s="1088"/>
      <c r="BF127" s="1089" t="s">
        <v>481</v>
      </c>
      <c r="BG127" s="1087"/>
      <c r="BH127" s="1087"/>
      <c r="BI127" s="1087"/>
      <c r="BJ127" s="1087"/>
      <c r="BK127" s="1087"/>
      <c r="BL127" s="1088"/>
      <c r="BM127" s="1089" t="s">
        <v>482</v>
      </c>
      <c r="BN127" s="1087"/>
      <c r="BO127" s="1087"/>
      <c r="BP127" s="1087"/>
      <c r="BQ127" s="1087"/>
      <c r="BR127" s="1087"/>
      <c r="BS127" s="1088"/>
      <c r="BT127" s="1089" t="s">
        <v>483</v>
      </c>
      <c r="BU127" s="1087"/>
      <c r="BV127" s="1087"/>
      <c r="BW127" s="1087"/>
      <c r="BX127" s="1087"/>
      <c r="BY127" s="1087"/>
      <c r="BZ127" s="1111"/>
      <c r="CA127" s="283"/>
      <c r="CB127" s="283"/>
      <c r="CC127" s="283"/>
      <c r="CD127" s="284"/>
      <c r="CE127" s="284"/>
      <c r="CF127" s="284"/>
      <c r="CG127" s="281"/>
      <c r="CH127" s="281"/>
      <c r="CI127" s="281"/>
      <c r="CJ127" s="282"/>
      <c r="CK127" s="1078"/>
      <c r="CL127" s="1065"/>
      <c r="CM127" s="1065"/>
      <c r="CN127" s="1065"/>
      <c r="CO127" s="1066"/>
      <c r="CP127" s="1003" t="s">
        <v>484</v>
      </c>
      <c r="CQ127" s="1004"/>
      <c r="CR127" s="1004"/>
      <c r="CS127" s="1004"/>
      <c r="CT127" s="1004"/>
      <c r="CU127" s="1004"/>
      <c r="CV127" s="1004"/>
      <c r="CW127" s="1004"/>
      <c r="CX127" s="1004"/>
      <c r="CY127" s="1004"/>
      <c r="CZ127" s="1004"/>
      <c r="DA127" s="1004"/>
      <c r="DB127" s="1004"/>
      <c r="DC127" s="1004"/>
      <c r="DD127" s="1004"/>
      <c r="DE127" s="1004"/>
      <c r="DF127" s="1005"/>
      <c r="DG127" s="973" t="s">
        <v>452</v>
      </c>
      <c r="DH127" s="974"/>
      <c r="DI127" s="974"/>
      <c r="DJ127" s="974"/>
      <c r="DK127" s="974"/>
      <c r="DL127" s="974" t="s">
        <v>128</v>
      </c>
      <c r="DM127" s="974"/>
      <c r="DN127" s="974"/>
      <c r="DO127" s="974"/>
      <c r="DP127" s="974"/>
      <c r="DQ127" s="974" t="s">
        <v>128</v>
      </c>
      <c r="DR127" s="974"/>
      <c r="DS127" s="974"/>
      <c r="DT127" s="974"/>
      <c r="DU127" s="974"/>
      <c r="DV127" s="975" t="s">
        <v>128</v>
      </c>
      <c r="DW127" s="975"/>
      <c r="DX127" s="975"/>
      <c r="DY127" s="975"/>
      <c r="DZ127" s="976"/>
    </row>
    <row r="128" spans="1:130" s="247" customFormat="1" ht="26.25" customHeight="1" thickBot="1" x14ac:dyDescent="0.2">
      <c r="A128" s="1097" t="s">
        <v>485</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486</v>
      </c>
      <c r="X128" s="1099"/>
      <c r="Y128" s="1099"/>
      <c r="Z128" s="1100"/>
      <c r="AA128" s="1101">
        <v>969</v>
      </c>
      <c r="AB128" s="1102"/>
      <c r="AC128" s="1102"/>
      <c r="AD128" s="1102"/>
      <c r="AE128" s="1103"/>
      <c r="AF128" s="1104">
        <v>2331</v>
      </c>
      <c r="AG128" s="1102"/>
      <c r="AH128" s="1102"/>
      <c r="AI128" s="1102"/>
      <c r="AJ128" s="1103"/>
      <c r="AK128" s="1104">
        <v>1780</v>
      </c>
      <c r="AL128" s="1102"/>
      <c r="AM128" s="1102"/>
      <c r="AN128" s="1102"/>
      <c r="AO128" s="1103"/>
      <c r="AP128" s="1105"/>
      <c r="AQ128" s="1106"/>
      <c r="AR128" s="1106"/>
      <c r="AS128" s="1106"/>
      <c r="AT128" s="1107"/>
      <c r="AU128" s="283"/>
      <c r="AV128" s="283"/>
      <c r="AW128" s="283"/>
      <c r="AX128" s="942" t="s">
        <v>487</v>
      </c>
      <c r="AY128" s="943"/>
      <c r="AZ128" s="943"/>
      <c r="BA128" s="943"/>
      <c r="BB128" s="943"/>
      <c r="BC128" s="943"/>
      <c r="BD128" s="943"/>
      <c r="BE128" s="944"/>
      <c r="BF128" s="1108" t="s">
        <v>128</v>
      </c>
      <c r="BG128" s="1109"/>
      <c r="BH128" s="1109"/>
      <c r="BI128" s="1109"/>
      <c r="BJ128" s="1109"/>
      <c r="BK128" s="1109"/>
      <c r="BL128" s="1110"/>
      <c r="BM128" s="1108">
        <v>15</v>
      </c>
      <c r="BN128" s="1109"/>
      <c r="BO128" s="1109"/>
      <c r="BP128" s="1109"/>
      <c r="BQ128" s="1109"/>
      <c r="BR128" s="1109"/>
      <c r="BS128" s="1110"/>
      <c r="BT128" s="1108">
        <v>20</v>
      </c>
      <c r="BU128" s="1109"/>
      <c r="BV128" s="1109"/>
      <c r="BW128" s="1109"/>
      <c r="BX128" s="1109"/>
      <c r="BY128" s="1109"/>
      <c r="BZ128" s="1133"/>
      <c r="CA128" s="284"/>
      <c r="CB128" s="284"/>
      <c r="CC128" s="284"/>
      <c r="CD128" s="284"/>
      <c r="CE128" s="284"/>
      <c r="CF128" s="284"/>
      <c r="CG128" s="281"/>
      <c r="CH128" s="281"/>
      <c r="CI128" s="281"/>
      <c r="CJ128" s="282"/>
      <c r="CK128" s="1079"/>
      <c r="CL128" s="1080"/>
      <c r="CM128" s="1080"/>
      <c r="CN128" s="1080"/>
      <c r="CO128" s="1081"/>
      <c r="CP128" s="1090" t="s">
        <v>488</v>
      </c>
      <c r="CQ128" s="1091"/>
      <c r="CR128" s="1091"/>
      <c r="CS128" s="1091"/>
      <c r="CT128" s="1091"/>
      <c r="CU128" s="1091"/>
      <c r="CV128" s="1091"/>
      <c r="CW128" s="1091"/>
      <c r="CX128" s="1091"/>
      <c r="CY128" s="1091"/>
      <c r="CZ128" s="1091"/>
      <c r="DA128" s="1091"/>
      <c r="DB128" s="1091"/>
      <c r="DC128" s="1091"/>
      <c r="DD128" s="1091"/>
      <c r="DE128" s="1091"/>
      <c r="DF128" s="1092"/>
      <c r="DG128" s="1093" t="s">
        <v>452</v>
      </c>
      <c r="DH128" s="1094"/>
      <c r="DI128" s="1094"/>
      <c r="DJ128" s="1094"/>
      <c r="DK128" s="1094"/>
      <c r="DL128" s="1094" t="s">
        <v>128</v>
      </c>
      <c r="DM128" s="1094"/>
      <c r="DN128" s="1094"/>
      <c r="DO128" s="1094"/>
      <c r="DP128" s="1094"/>
      <c r="DQ128" s="1094" t="s">
        <v>128</v>
      </c>
      <c r="DR128" s="1094"/>
      <c r="DS128" s="1094"/>
      <c r="DT128" s="1094"/>
      <c r="DU128" s="1094"/>
      <c r="DV128" s="1095" t="s">
        <v>128</v>
      </c>
      <c r="DW128" s="1095"/>
      <c r="DX128" s="1095"/>
      <c r="DY128" s="1095"/>
      <c r="DZ128" s="1096"/>
    </row>
    <row r="129" spans="1:131" s="247" customFormat="1" ht="26.25" customHeight="1" x14ac:dyDescent="0.15">
      <c r="A129" s="984" t="s">
        <v>107</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489</v>
      </c>
      <c r="X129" s="1128"/>
      <c r="Y129" s="1128"/>
      <c r="Z129" s="1129"/>
      <c r="AA129" s="1012">
        <v>2692127</v>
      </c>
      <c r="AB129" s="1013"/>
      <c r="AC129" s="1013"/>
      <c r="AD129" s="1013"/>
      <c r="AE129" s="1014"/>
      <c r="AF129" s="1015">
        <v>2693393</v>
      </c>
      <c r="AG129" s="1013"/>
      <c r="AH129" s="1013"/>
      <c r="AI129" s="1013"/>
      <c r="AJ129" s="1014"/>
      <c r="AK129" s="1015">
        <v>2670100</v>
      </c>
      <c r="AL129" s="1013"/>
      <c r="AM129" s="1013"/>
      <c r="AN129" s="1013"/>
      <c r="AO129" s="1014"/>
      <c r="AP129" s="1130"/>
      <c r="AQ129" s="1131"/>
      <c r="AR129" s="1131"/>
      <c r="AS129" s="1131"/>
      <c r="AT129" s="1132"/>
      <c r="AU129" s="285"/>
      <c r="AV129" s="285"/>
      <c r="AW129" s="285"/>
      <c r="AX129" s="1121" t="s">
        <v>490</v>
      </c>
      <c r="AY129" s="1004"/>
      <c r="AZ129" s="1004"/>
      <c r="BA129" s="1004"/>
      <c r="BB129" s="1004"/>
      <c r="BC129" s="1004"/>
      <c r="BD129" s="1004"/>
      <c r="BE129" s="1005"/>
      <c r="BF129" s="1122" t="s">
        <v>128</v>
      </c>
      <c r="BG129" s="1123"/>
      <c r="BH129" s="1123"/>
      <c r="BI129" s="1123"/>
      <c r="BJ129" s="1123"/>
      <c r="BK129" s="1123"/>
      <c r="BL129" s="1124"/>
      <c r="BM129" s="1122">
        <v>20</v>
      </c>
      <c r="BN129" s="1123"/>
      <c r="BO129" s="1123"/>
      <c r="BP129" s="1123"/>
      <c r="BQ129" s="1123"/>
      <c r="BR129" s="1123"/>
      <c r="BS129" s="1124"/>
      <c r="BT129" s="1122">
        <v>30</v>
      </c>
      <c r="BU129" s="1125"/>
      <c r="BV129" s="1125"/>
      <c r="BW129" s="1125"/>
      <c r="BX129" s="1125"/>
      <c r="BY129" s="1125"/>
      <c r="BZ129" s="112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4" t="s">
        <v>491</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492</v>
      </c>
      <c r="X130" s="1128"/>
      <c r="Y130" s="1128"/>
      <c r="Z130" s="1129"/>
      <c r="AA130" s="1012">
        <v>412001</v>
      </c>
      <c r="AB130" s="1013"/>
      <c r="AC130" s="1013"/>
      <c r="AD130" s="1013"/>
      <c r="AE130" s="1014"/>
      <c r="AF130" s="1015">
        <v>412231</v>
      </c>
      <c r="AG130" s="1013"/>
      <c r="AH130" s="1013"/>
      <c r="AI130" s="1013"/>
      <c r="AJ130" s="1014"/>
      <c r="AK130" s="1015">
        <v>414607</v>
      </c>
      <c r="AL130" s="1013"/>
      <c r="AM130" s="1013"/>
      <c r="AN130" s="1013"/>
      <c r="AO130" s="1014"/>
      <c r="AP130" s="1130"/>
      <c r="AQ130" s="1131"/>
      <c r="AR130" s="1131"/>
      <c r="AS130" s="1131"/>
      <c r="AT130" s="1132"/>
      <c r="AU130" s="285"/>
      <c r="AV130" s="285"/>
      <c r="AW130" s="285"/>
      <c r="AX130" s="1121" t="s">
        <v>493</v>
      </c>
      <c r="AY130" s="1004"/>
      <c r="AZ130" s="1004"/>
      <c r="BA130" s="1004"/>
      <c r="BB130" s="1004"/>
      <c r="BC130" s="1004"/>
      <c r="BD130" s="1004"/>
      <c r="BE130" s="1005"/>
      <c r="BF130" s="1158">
        <v>9.4</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494</v>
      </c>
      <c r="X131" s="1166"/>
      <c r="Y131" s="1166"/>
      <c r="Z131" s="1167"/>
      <c r="AA131" s="1059">
        <v>2280126</v>
      </c>
      <c r="AB131" s="1038"/>
      <c r="AC131" s="1038"/>
      <c r="AD131" s="1038"/>
      <c r="AE131" s="1039"/>
      <c r="AF131" s="1037">
        <v>2281162</v>
      </c>
      <c r="AG131" s="1038"/>
      <c r="AH131" s="1038"/>
      <c r="AI131" s="1038"/>
      <c r="AJ131" s="1039"/>
      <c r="AK131" s="1037">
        <v>2255493</v>
      </c>
      <c r="AL131" s="1038"/>
      <c r="AM131" s="1038"/>
      <c r="AN131" s="1038"/>
      <c r="AO131" s="1039"/>
      <c r="AP131" s="1168"/>
      <c r="AQ131" s="1169"/>
      <c r="AR131" s="1169"/>
      <c r="AS131" s="1169"/>
      <c r="AT131" s="1170"/>
      <c r="AU131" s="285"/>
      <c r="AV131" s="285"/>
      <c r="AW131" s="285"/>
      <c r="AX131" s="1140" t="s">
        <v>495</v>
      </c>
      <c r="AY131" s="1091"/>
      <c r="AZ131" s="1091"/>
      <c r="BA131" s="1091"/>
      <c r="BB131" s="1091"/>
      <c r="BC131" s="1091"/>
      <c r="BD131" s="1091"/>
      <c r="BE131" s="1092"/>
      <c r="BF131" s="1141">
        <v>105.6</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7" t="s">
        <v>496</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497</v>
      </c>
      <c r="W132" s="1151"/>
      <c r="X132" s="1151"/>
      <c r="Y132" s="1151"/>
      <c r="Z132" s="1152"/>
      <c r="AA132" s="1153">
        <v>10.199655630000001</v>
      </c>
      <c r="AB132" s="1154"/>
      <c r="AC132" s="1154"/>
      <c r="AD132" s="1154"/>
      <c r="AE132" s="1155"/>
      <c r="AF132" s="1156">
        <v>9.2552830529999994</v>
      </c>
      <c r="AG132" s="1154"/>
      <c r="AH132" s="1154"/>
      <c r="AI132" s="1154"/>
      <c r="AJ132" s="1155"/>
      <c r="AK132" s="1156">
        <v>8.7855737079999994</v>
      </c>
      <c r="AL132" s="1154"/>
      <c r="AM132" s="1154"/>
      <c r="AN132" s="1154"/>
      <c r="AO132" s="1155"/>
      <c r="AP132" s="1053"/>
      <c r="AQ132" s="1054"/>
      <c r="AR132" s="1054"/>
      <c r="AS132" s="1054"/>
      <c r="AT132" s="115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498</v>
      </c>
      <c r="W133" s="1134"/>
      <c r="X133" s="1134"/>
      <c r="Y133" s="1134"/>
      <c r="Z133" s="1135"/>
      <c r="AA133" s="1136">
        <v>11.6</v>
      </c>
      <c r="AB133" s="1137"/>
      <c r="AC133" s="1137"/>
      <c r="AD133" s="1137"/>
      <c r="AE133" s="1138"/>
      <c r="AF133" s="1136">
        <v>10.3</v>
      </c>
      <c r="AG133" s="1137"/>
      <c r="AH133" s="1137"/>
      <c r="AI133" s="1137"/>
      <c r="AJ133" s="1138"/>
      <c r="AK133" s="1136">
        <v>9.4</v>
      </c>
      <c r="AL133" s="1137"/>
      <c r="AM133" s="1137"/>
      <c r="AN133" s="1137"/>
      <c r="AO133" s="1138"/>
      <c r="AP133" s="1083"/>
      <c r="AQ133" s="1084"/>
      <c r="AR133" s="1084"/>
      <c r="AS133" s="1084"/>
      <c r="AT133" s="113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MoV0tbB7t9RZKBvzCY+/AeoePJck/EesgcjpRRSMkI4rOcqY/kbeyIBjuN/eoLauu9jAhRP/Xt+WHcZweEYg==" saltValue="sF2Ws05eizQeZ0RnUpjM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y2X3Q9wqonlWfBJk+6MruTlFVVvWLpsifamzhpEyLGnnyFe0htLdcwyE8ytRoA84sJGPkvK6qhW7m8OQsZSsQ==" saltValue="gn+E53W14rbliU/8WwCi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YYSBX7WcAme/BHcjcpI1mInuoUWBmZ3lMGVDkGZDCpwLgKFnHoZjuiXE8FiDqK7ZYookKSxk95XWBROtH77mA==" saltValue="P9Xx2DIdNCfDTTSE/TYm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6" t="s">
        <v>507</v>
      </c>
      <c r="AL9" s="1177"/>
      <c r="AM9" s="1177"/>
      <c r="AN9" s="1178"/>
      <c r="AO9" s="313">
        <v>860593</v>
      </c>
      <c r="AP9" s="313">
        <v>113941</v>
      </c>
      <c r="AQ9" s="314">
        <v>120360</v>
      </c>
      <c r="AR9" s="315">
        <v>-5.3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6" t="s">
        <v>508</v>
      </c>
      <c r="AL10" s="1177"/>
      <c r="AM10" s="1177"/>
      <c r="AN10" s="1178"/>
      <c r="AO10" s="316">
        <v>7669</v>
      </c>
      <c r="AP10" s="316">
        <v>1015</v>
      </c>
      <c r="AQ10" s="317">
        <v>12817</v>
      </c>
      <c r="AR10" s="318">
        <v>-92.1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6" t="s">
        <v>509</v>
      </c>
      <c r="AL11" s="1177"/>
      <c r="AM11" s="1177"/>
      <c r="AN11" s="1178"/>
      <c r="AO11" s="316">
        <v>126865</v>
      </c>
      <c r="AP11" s="316">
        <v>16797</v>
      </c>
      <c r="AQ11" s="317">
        <v>19677</v>
      </c>
      <c r="AR11" s="318">
        <v>-14.6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6" t="s">
        <v>510</v>
      </c>
      <c r="AL12" s="1177"/>
      <c r="AM12" s="1177"/>
      <c r="AN12" s="1178"/>
      <c r="AO12" s="316">
        <v>34009</v>
      </c>
      <c r="AP12" s="316">
        <v>4503</v>
      </c>
      <c r="AQ12" s="317">
        <v>1195</v>
      </c>
      <c r="AR12" s="318">
        <v>276.8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6" t="s">
        <v>511</v>
      </c>
      <c r="AL13" s="1177"/>
      <c r="AM13" s="1177"/>
      <c r="AN13" s="1178"/>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6" t="s">
        <v>513</v>
      </c>
      <c r="AL14" s="1177"/>
      <c r="AM14" s="1177"/>
      <c r="AN14" s="1178"/>
      <c r="AO14" s="316">
        <v>44107</v>
      </c>
      <c r="AP14" s="316">
        <v>5840</v>
      </c>
      <c r="AQ14" s="317">
        <v>5328</v>
      </c>
      <c r="AR14" s="318">
        <v>9.6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6" t="s">
        <v>514</v>
      </c>
      <c r="AL15" s="1177"/>
      <c r="AM15" s="1177"/>
      <c r="AN15" s="1178"/>
      <c r="AO15" s="316" t="s">
        <v>512</v>
      </c>
      <c r="AP15" s="316" t="s">
        <v>512</v>
      </c>
      <c r="AQ15" s="317">
        <v>3216</v>
      </c>
      <c r="AR15" s="318" t="s">
        <v>512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79" t="s">
        <v>515</v>
      </c>
      <c r="AL16" s="1180"/>
      <c r="AM16" s="1180"/>
      <c r="AN16" s="1181"/>
      <c r="AO16" s="316">
        <v>-107931</v>
      </c>
      <c r="AP16" s="316">
        <v>-14290</v>
      </c>
      <c r="AQ16" s="317">
        <v>-12293</v>
      </c>
      <c r="AR16" s="318">
        <v>16.2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79" t="s">
        <v>185</v>
      </c>
      <c r="AL17" s="1180"/>
      <c r="AM17" s="1180"/>
      <c r="AN17" s="1181"/>
      <c r="AO17" s="316">
        <v>965312</v>
      </c>
      <c r="AP17" s="316">
        <v>127805</v>
      </c>
      <c r="AQ17" s="317">
        <v>150300</v>
      </c>
      <c r="AR17" s="318">
        <v>-15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1" t="s">
        <v>520</v>
      </c>
      <c r="AL21" s="1172"/>
      <c r="AM21" s="1172"/>
      <c r="AN21" s="1173"/>
      <c r="AO21" s="328">
        <v>13.5</v>
      </c>
      <c r="AP21" s="329">
        <v>13.79</v>
      </c>
      <c r="AQ21" s="330">
        <v>-0.28999999999999998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1" t="s">
        <v>521</v>
      </c>
      <c r="AL22" s="1172"/>
      <c r="AM22" s="1172"/>
      <c r="AN22" s="1173"/>
      <c r="AO22" s="333">
        <v>95.1</v>
      </c>
      <c r="AP22" s="334">
        <v>95.2</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7" t="s">
        <v>525</v>
      </c>
      <c r="AL32" s="1188"/>
      <c r="AM32" s="1188"/>
      <c r="AN32" s="1189"/>
      <c r="AO32" s="343">
        <v>504363</v>
      </c>
      <c r="AP32" s="343">
        <v>66777</v>
      </c>
      <c r="AQ32" s="344">
        <v>71832</v>
      </c>
      <c r="AR32" s="345">
        <v>-7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7" t="s">
        <v>526</v>
      </c>
      <c r="AL33" s="1188"/>
      <c r="AM33" s="1188"/>
      <c r="AN33" s="118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7" t="s">
        <v>527</v>
      </c>
      <c r="AL34" s="1188"/>
      <c r="AM34" s="1188"/>
      <c r="AN34" s="1189"/>
      <c r="AO34" s="343" t="s">
        <v>512</v>
      </c>
      <c r="AP34" s="343" t="s">
        <v>512</v>
      </c>
      <c r="AQ34" s="344">
        <v>1</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7" t="s">
        <v>528</v>
      </c>
      <c r="AL35" s="1188"/>
      <c r="AM35" s="1188"/>
      <c r="AN35" s="1189"/>
      <c r="AO35" s="343">
        <v>76866</v>
      </c>
      <c r="AP35" s="343">
        <v>10177</v>
      </c>
      <c r="AQ35" s="344">
        <v>20841</v>
      </c>
      <c r="AR35" s="345">
        <v>-51.2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7" t="s">
        <v>529</v>
      </c>
      <c r="AL36" s="1188"/>
      <c r="AM36" s="1188"/>
      <c r="AN36" s="1189"/>
      <c r="AO36" s="343">
        <v>33245</v>
      </c>
      <c r="AP36" s="343">
        <v>4402</v>
      </c>
      <c r="AQ36" s="344">
        <v>5244</v>
      </c>
      <c r="AR36" s="345">
        <v>-16.100000000000001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7" t="s">
        <v>530</v>
      </c>
      <c r="AL37" s="1188"/>
      <c r="AM37" s="1188"/>
      <c r="AN37" s="1189"/>
      <c r="AO37" s="343" t="s">
        <v>512</v>
      </c>
      <c r="AP37" s="343" t="s">
        <v>512</v>
      </c>
      <c r="AQ37" s="344">
        <v>943</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0" t="s">
        <v>531</v>
      </c>
      <c r="AL38" s="1191"/>
      <c r="AM38" s="1191"/>
      <c r="AN38" s="1192"/>
      <c r="AO38" s="346">
        <v>71</v>
      </c>
      <c r="AP38" s="346">
        <v>9</v>
      </c>
      <c r="AQ38" s="347">
        <v>9</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0" t="s">
        <v>532</v>
      </c>
      <c r="AL39" s="1191"/>
      <c r="AM39" s="1191"/>
      <c r="AN39" s="1192"/>
      <c r="AO39" s="343">
        <v>-1780</v>
      </c>
      <c r="AP39" s="343">
        <v>-236</v>
      </c>
      <c r="AQ39" s="344">
        <v>-2885</v>
      </c>
      <c r="AR39" s="345">
        <v>-91.8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7" t="s">
        <v>533</v>
      </c>
      <c r="AL40" s="1188"/>
      <c r="AM40" s="1188"/>
      <c r="AN40" s="1189"/>
      <c r="AO40" s="343">
        <v>-414607</v>
      </c>
      <c r="AP40" s="343">
        <v>-54893</v>
      </c>
      <c r="AQ40" s="344">
        <v>-64554</v>
      </c>
      <c r="AR40" s="345">
        <v>-15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3" t="s">
        <v>295</v>
      </c>
      <c r="AL41" s="1194"/>
      <c r="AM41" s="1194"/>
      <c r="AN41" s="1195"/>
      <c r="AO41" s="343">
        <v>198158</v>
      </c>
      <c r="AP41" s="343">
        <v>26236</v>
      </c>
      <c r="AQ41" s="344">
        <v>31431</v>
      </c>
      <c r="AR41" s="345">
        <v>-16.5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2" t="s">
        <v>502</v>
      </c>
      <c r="AN49" s="1184" t="s">
        <v>537</v>
      </c>
      <c r="AO49" s="1185"/>
      <c r="AP49" s="1185"/>
      <c r="AQ49" s="1185"/>
      <c r="AR49" s="118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1197173</v>
      </c>
      <c r="AN51" s="365">
        <v>146748</v>
      </c>
      <c r="AO51" s="366">
        <v>16.2</v>
      </c>
      <c r="AP51" s="367">
        <v>109920</v>
      </c>
      <c r="AQ51" s="368">
        <v>-8.1999999999999993</v>
      </c>
      <c r="AR51" s="369">
        <v>24.4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498786</v>
      </c>
      <c r="AN52" s="373">
        <v>61141</v>
      </c>
      <c r="AO52" s="374">
        <v>6.2</v>
      </c>
      <c r="AP52" s="375">
        <v>62739</v>
      </c>
      <c r="AQ52" s="376">
        <v>-8.4</v>
      </c>
      <c r="AR52" s="377">
        <v>14.6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634162</v>
      </c>
      <c r="AN53" s="365">
        <v>79132</v>
      </c>
      <c r="AO53" s="366">
        <v>-46.1</v>
      </c>
      <c r="AP53" s="367">
        <v>119882</v>
      </c>
      <c r="AQ53" s="368">
        <v>9.1</v>
      </c>
      <c r="AR53" s="369">
        <v>-55.2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294588</v>
      </c>
      <c r="AN54" s="373">
        <v>36759</v>
      </c>
      <c r="AO54" s="374">
        <v>-39.9</v>
      </c>
      <c r="AP54" s="375">
        <v>66481</v>
      </c>
      <c r="AQ54" s="376">
        <v>6</v>
      </c>
      <c r="AR54" s="377">
        <v>-45.9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673513</v>
      </c>
      <c r="AN55" s="365">
        <v>85831</v>
      </c>
      <c r="AO55" s="366">
        <v>8.5</v>
      </c>
      <c r="AP55" s="367">
        <v>116162</v>
      </c>
      <c r="AQ55" s="368">
        <v>-3.1</v>
      </c>
      <c r="AR55" s="369">
        <v>11.6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194730</v>
      </c>
      <c r="AN56" s="373">
        <v>24816</v>
      </c>
      <c r="AO56" s="374">
        <v>-32.5</v>
      </c>
      <c r="AP56" s="375">
        <v>61562</v>
      </c>
      <c r="AQ56" s="376">
        <v>-7.4</v>
      </c>
      <c r="AR56" s="377">
        <v>-25.1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557349</v>
      </c>
      <c r="AN57" s="365">
        <v>71907</v>
      </c>
      <c r="AO57" s="366">
        <v>-16.2</v>
      </c>
      <c r="AP57" s="367">
        <v>121449</v>
      </c>
      <c r="AQ57" s="368">
        <v>4.5999999999999996</v>
      </c>
      <c r="AR57" s="369">
        <v>-20.8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363653</v>
      </c>
      <c r="AN58" s="373">
        <v>46917</v>
      </c>
      <c r="AO58" s="374">
        <v>89.1</v>
      </c>
      <c r="AP58" s="375">
        <v>62922</v>
      </c>
      <c r="AQ58" s="376">
        <v>2.2000000000000002</v>
      </c>
      <c r="AR58" s="377">
        <v>86.9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1628712</v>
      </c>
      <c r="AN59" s="365">
        <v>215638</v>
      </c>
      <c r="AO59" s="366">
        <v>199.9</v>
      </c>
      <c r="AP59" s="367">
        <v>145139</v>
      </c>
      <c r="AQ59" s="368">
        <v>19.5</v>
      </c>
      <c r="AR59" s="369">
        <v>180.4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1534786</v>
      </c>
      <c r="AN60" s="373">
        <v>203202</v>
      </c>
      <c r="AO60" s="374">
        <v>333.1</v>
      </c>
      <c r="AP60" s="375">
        <v>83762</v>
      </c>
      <c r="AQ60" s="376">
        <v>33.1</v>
      </c>
      <c r="AR60" s="377">
        <v>300</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938182</v>
      </c>
      <c r="AN61" s="380">
        <v>119851</v>
      </c>
      <c r="AO61" s="381">
        <v>32.5</v>
      </c>
      <c r="AP61" s="382">
        <v>122510</v>
      </c>
      <c r="AQ61" s="383">
        <v>4.4000000000000004</v>
      </c>
      <c r="AR61" s="369">
        <v>28.1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577309</v>
      </c>
      <c r="AN62" s="373">
        <v>74567</v>
      </c>
      <c r="AO62" s="374">
        <v>71.2</v>
      </c>
      <c r="AP62" s="375">
        <v>67493</v>
      </c>
      <c r="AQ62" s="376">
        <v>5.0999999999999996</v>
      </c>
      <c r="AR62" s="377">
        <v>66.099999999999994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RHzhr7enjdl+jkAWCT9QjivjN5c3URGAJZhA92E54zsy8cSR/dDARGFreGVDwYjvgcUnuVuyVNLruyf5RpmEQ==" saltValue="JI4C4C68oBURel1WbLXF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rHoXhEDryajAOKwn3i/h07YbRG5slb+m2wS4aP5RjEOUrog5IjSiT8e5q4WgxNc7dScUNYgaRkAP0ndLgVzEkQ==" saltValue="NT15W+I+qqC4wSOX5+7r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UbyF7AhFDofuHJbiZuURxlh9g+hQzFeCsNgKkymgvRjA3paYcaw/RNIX7gfaIy65AbUZO+tXiwfWZSO9tqJ2uw==" saltValue="dMb3UGB/7YfLt2QeG2uj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74"/>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6" t="s">
        <v>3</v>
      </c>
      <c r="D47" s="1196"/>
      <c r="E47" s="1197"/>
      <c r="F47" s="11">
        <v>12.29</v>
      </c>
      <c r="G47" s="12">
        <v>17.940000000000001</v>
      </c>
      <c r="H47" s="12">
        <v>26.7</v>
      </c>
      <c r="I47" s="12">
        <v>29.06</v>
      </c>
      <c r="J47" s="13">
        <v>28.25</v>
      </c>
    </row>
    <row r="48" spans="2:10" ht="57.75" customHeight="1" x14ac:dyDescent="0.15">
      <c r="B48" s="14"/>
      <c r="C48" s="1198" t="s">
        <v>4</v>
      </c>
      <c r="D48" s="1198"/>
      <c r="E48" s="1199"/>
      <c r="F48" s="15">
        <v>6.72</v>
      </c>
      <c r="G48" s="16">
        <v>9.73</v>
      </c>
      <c r="H48" s="16">
        <v>4.3899999999999997</v>
      </c>
      <c r="I48" s="16">
        <v>5.79</v>
      </c>
      <c r="J48" s="17">
        <v>2.35</v>
      </c>
    </row>
    <row r="49" spans="2:10" ht="57.75" customHeight="1" thickBot="1" x14ac:dyDescent="0.2">
      <c r="B49" s="18"/>
      <c r="C49" s="1200" t="s">
        <v>5</v>
      </c>
      <c r="D49" s="1200"/>
      <c r="E49" s="1201"/>
      <c r="F49" s="19">
        <v>8.2100000000000009</v>
      </c>
      <c r="G49" s="20">
        <v>2.94</v>
      </c>
      <c r="H49" s="20" t="s">
        <v>558</v>
      </c>
      <c r="I49" s="20">
        <v>1.18</v>
      </c>
      <c r="J49" s="21" t="s">
        <v>559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sheetData>
  <sheetProtection algorithmName="SHA-512" hashValue="Cg4HXV83oKEt5hgFp73I2P7Xm8Qd/TgDVk2bdRSupVfvjNJ/n4InBleNHl30QklLngnxKij5L1HpvHDdQgZTAQ==" saltValue="t+W1cmADS4Z0v1jYTmL8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2021-03-16T02:02:31Z</cp:lastPrinted>
  <dcterms:created xsi:type="dcterms:W3CDTF">2021-02-05T04:32:24Z</dcterms:created>
  <dcterms:modified xsi:type="dcterms:W3CDTF">2021-09-28T23:50:45Z</dcterms:modified>
  <cp:category/>
</cp:coreProperties>
</file>