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05.212\総務課\財政係\共有\財政状況資料集\H28財政状況資料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DG102" i="11" l="1"/>
  <c r="CR102" i="11"/>
  <c r="AU63" i="11" l="1"/>
  <c r="AP63" i="11"/>
  <c r="AF63" i="11"/>
  <c r="BG35" i="9" l="1"/>
  <c r="BG34"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C35"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AM34" i="9"/>
  <c r="AM35" i="9" s="1"/>
  <c r="BE34" i="9"/>
  <c r="BE35" i="9" s="1"/>
  <c r="CO34" i="9" l="1"/>
</calcChain>
</file>

<file path=xl/sharedStrings.xml><?xml version="1.0" encoding="utf-8"?>
<sst xmlns="http://schemas.openxmlformats.org/spreadsheetml/2006/main" count="1073" uniqueCount="568">
  <si>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</si>
  <si>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</si>
  <si>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</si>
  <si>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</si>
  <si>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</si>
  <si>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</si>
  <si>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</si>
  <si>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</si>
  <si>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</si>
  <si>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</si>
  <si>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</si>
  <si>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</si>
  <si>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</si>
  <si>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</si>
  <si>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</si>
  <si>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</si>
  <si>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</si>
  <si>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</si>
  <si>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</si>
  <si>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</si>
  <si>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</si>
  <si>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</si>
  <si>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</si>
  <si>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</si>
  <si>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</si>
  <si>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</si>
  <si>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</si>
  <si>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</si>
  <si>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</si>
  <si>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</si>
  <si>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</si>
  <si>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</si>
  <si>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</si>
  <si>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</si>
  <si>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</si>
  <si>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</si>
  <si>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</si>
  <si>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</si>
  <si>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</si>
  <si>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</si>
  <si>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</si>
  <si>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</si>
  <si>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</si>
  <si>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</si>
  <si>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</si>
  <si>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</si>
  <si>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</si>
  <si>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</si>
  <si>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</si>
  <si>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</si>
  <si>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</si>
  <si>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</si>
  <si>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</si>
  <si>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</si>
  <si>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</si>
  <si>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</si>
  <si>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</si>
  <si>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</si>
  <si>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</si>
  <si>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</si>
  <si>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</si>
  <si>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</si>
  <si>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</si>
  <si>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</si>
  <si>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</si>
  <si>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</si>
  <si>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</si>
  <si>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</si>
  <si>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</si>
  <si>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</si>
  <si>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</si>
  <si>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</si>
  <si>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</si>
  <si>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</si>
  <si>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</si>
  <si>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</si>
  <si>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</si>
  <si>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</si>
  <si>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</si>
  <si>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</si>
  <si>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</si>
  <si>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</si>
  <si>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小竹町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</si>
  <si>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</si>
  <si>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</si>
  <si>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</si>
  <si>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</si>
  <si>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</si>
  <si>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</si>
  <si>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</si>
  <si>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</si>
  <si>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</si>
  <si>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</si>
  <si>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</si>
  <si>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</si>
  <si>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</si>
  <si>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</si>
  <si>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</si>
  <si>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</si>
  <si>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</si>
  <si>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</si>
  <si>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</si>
  <si>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</si>
  <si>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</si>
  <si>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</si>
  <si>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</si>
  <si>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</si>
  <si>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</si>
  <si>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</si>
  <si>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</si>
  <si>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</si>
  <si>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</si>
  <si>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</si>
  <si>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</si>
  <si>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</si>
  <si>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</si>
  <si>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</si>
  <si>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</si>
  <si>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</si>
  <si>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</si>
  <si>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</si>
  <si>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</si>
  <si>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</si>
  <si>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</si>
  <si>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</si>
  <si>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</si>
  <si>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</si>
  <si>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</si>
  <si>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</si>
  <si>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</si>
  <si>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</si>
  <si>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</si>
  <si>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</si>
  <si>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</si>
  <si>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</si>
  <si>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</si>
  <si>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小竹町立病院事業特別会計</t>
    <phoneticPr fontId="5"/>
  </si>
  <si>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</si>
  <si>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</si>
  <si>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</si>
  <si>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</si>
  <si>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</si>
  <si>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</si>
  <si>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</si>
  <si>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</si>
  <si>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</si>
  <si>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</si>
  <si>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</si>
  <si>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</si>
  <si>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</si>
  <si>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</si>
  <si>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</si>
  <si>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</si>
  <si>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</si>
  <si>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</si>
  <si>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</si>
  <si>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</si>
  <si>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</si>
  <si>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</si>
  <si>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</si>
  <si>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</si>
  <si>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</si>
  <si>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</si>
  <si>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</si>
  <si>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</si>
  <si>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</si>
  <si>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</si>
  <si>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</si>
  <si>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</si>
  <si>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</si>
  <si>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</si>
  <si>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</si>
  <si>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</si>
  <si>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</si>
  <si>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</si>
  <si>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</si>
  <si>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</si>
  <si>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</si>
  <si>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</si>
  <si>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</si>
  <si>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</si>
  <si>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</si>
  <si>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</si>
  <si>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</si>
  <si>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</si>
  <si>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</si>
  <si>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</si>
  <si>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</si>
  <si>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</si>
  <si>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</si>
  <si>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</si>
  <si>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</si>
  <si>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</si>
  <si>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</si>
  <si>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</si>
  <si>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</si>
  <si>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</si>
  <si>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福岡県小竹町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</si>
  <si>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</si>
  <si>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</si>
  <si>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</si>
  <si>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</si>
  <si>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</si>
  <si>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</si>
  <si>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</si>
  <si>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</si>
  <si>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</si>
  <si>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</si>
  <si>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</si>
  <si>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</si>
  <si>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</si>
  <si>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</si>
  <si>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</si>
  <si>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</si>
  <si>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</si>
  <si>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</si>
  <si>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</si>
  <si>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</si>
  <si>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</si>
  <si>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</si>
  <si>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</si>
  <si>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</si>
  <si>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</si>
  <si>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</si>
  <si>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</si>
  <si>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</si>
  <si>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</si>
  <si>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</si>
  <si>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</si>
  <si>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</si>
  <si>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</si>
  <si>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</si>
  <si>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</si>
  <si>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</si>
  <si>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</si>
  <si>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</si>
  <si>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</si>
  <si>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</si>
  <si>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</si>
  <si>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</si>
  <si>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</si>
  <si>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</si>
  <si>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</si>
  <si>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</si>
  <si>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</si>
  <si>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</si>
  <si>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</si>
  <si>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</si>
  <si>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</si>
  <si>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</si>
  <si>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</si>
  <si>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</si>
  <si>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</si>
  <si>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</si>
  <si>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</si>
  <si>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</si>
  <si>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</si>
  <si>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</si>
  <si>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</si>
  <si>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</si>
  <si>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</si>
  <si>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</si>
  <si>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</si>
  <si>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</si>
  <si>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</si>
  <si>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</si>
  <si>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</si>
  <si>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</si>
  <si>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</si>
  <si>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</si>
  <si>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</si>
  <si>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</si>
  <si>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</si>
  <si>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</si>
  <si>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</si>
  <si>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</si>
  <si>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</si>
  <si>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</si>
  <si>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</si>
  <si>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</si>
  <si>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</si>
  <si>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</si>
  <si>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</si>
  <si>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</si>
  <si>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</si>
  <si>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</si>
  <si>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</si>
  <si>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</si>
  <si>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</si>
  <si>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</si>
  <si>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</si>
  <si>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</si>
  <si>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</si>
  <si>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</si>
  <si>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</si>
  <si>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</si>
  <si>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</si>
  <si>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</si>
  <si>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</si>
  <si>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</si>
  <si>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</si>
  <si>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</si>
  <si>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</si>
  <si>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</si>
  <si>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</si>
  <si>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</si>
  <si>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</si>
  <si>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</si>
  <si>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</si>
  <si>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</si>
  <si>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</si>
  <si>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</si>
  <si>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</si>
  <si>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</si>
  <si>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</si>
  <si>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</si>
  <si>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</si>
  <si>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</si>
  <si>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</si>
  <si>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</si>
  <si>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</si>
  <si>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</si>
  <si>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</si>
  <si>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</si>
  <si>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</si>
  <si>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</si>
  <si>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</si>
  <si>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</si>
  <si>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</si>
  <si>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</si>
  <si>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</si>
  <si>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</si>
  <si>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</si>
  <si>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</si>
  <si>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</si>
  <si>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</si>
  <si>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</si>
  <si>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</si>
  <si>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</si>
  <si>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</si>
  <si>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</si>
  <si>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</si>
  <si>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</si>
  <si>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</si>
  <si>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</si>
  <si>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</si>
  <si>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福岡県小竹町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</si>
  <si>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</si>
  <si>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</si>
  <si>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</si>
  <si>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</si>
  <si>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</si>
  <si>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</si>
  <si>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</si>
  <si>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</si>
  <si>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</si>
  <si>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</si>
  <si>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</si>
  <si>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</si>
  <si>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</si>
  <si>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</si>
  <si>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</si>
  <si>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</si>
  <si>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</si>
  <si>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</si>
  <si>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</si>
  <si>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</si>
  <si>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</si>
  <si>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</si>
  <si>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</si>
  <si>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</si>
  <si>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</si>
  <si>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</si>
  <si>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</si>
  <si>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</si>
  <si>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</si>
  <si>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</si>
  <si>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</si>
  <si>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</si>
  <si>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</si>
  <si>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小竹町国民健康保険特別会計</t>
    <phoneticPr fontId="5"/>
  </si>
  <si>
    <t>小竹町後期高齢者医療特別会計</t>
    <phoneticPr fontId="5"/>
  </si>
  <si>
    <t>小竹町立病院事業特別会計</t>
    <phoneticPr fontId="5"/>
  </si>
  <si>
    <t>法適用企業</t>
    <phoneticPr fontId="5"/>
  </si>
  <si>
    <t>小竹町水道事業特別会計</t>
    <phoneticPr fontId="5"/>
  </si>
  <si>
    <t>小竹町農業集落排水事業特別会計</t>
    <phoneticPr fontId="5"/>
  </si>
  <si>
    <t>-</t>
    <phoneticPr fontId="5"/>
  </si>
  <si>
    <t>法非適用企業</t>
    <phoneticPr fontId="5"/>
  </si>
  <si>
    <t>小竹町公共下水道事業特別会計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</si>
  <si>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</si>
  <si>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</si>
  <si>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</si>
  <si>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</si>
  <si>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</si>
  <si>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</si>
  <si>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</si>
  <si>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</si>
  <si>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</si>
  <si>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</si>
  <si>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</si>
  <si>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</si>
  <si>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</si>
  <si>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</si>
  <si>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</si>
  <si>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</si>
  <si>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</si>
  <si>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</si>
  <si>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</si>
  <si>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</si>
  <si>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</si>
  <si>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</si>
  <si>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</si>
  <si>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</si>
  <si>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</si>
  <si>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</si>
  <si>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</si>
  <si>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</si>
  <si>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</si>
  <si>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</si>
  <si>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</si>
  <si>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</si>
  <si>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</si>
  <si>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</si>
  <si>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</si>
  <si>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</si>
  <si>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</si>
  <si>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</si>
  <si>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</si>
  <si>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</si>
  <si>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</si>
  <si>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</si>
  <si>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</si>
  <si>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</si>
  <si>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</si>
  <si>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</si>
  <si>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</si>
  <si>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</si>
  <si>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</si>
  <si>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</si>
  <si>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小竹町公共下水道事業特別会計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</si>
  <si>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</si>
  <si>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</si>
  <si>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小竹町農業集落排水事業特別会計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</si>
  <si>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</si>
  <si>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小竹町立病院事業特別会計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</si>
  <si>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</si>
  <si>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</si>
  <si>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</si>
  <si>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</si>
  <si>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</si>
  <si>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</si>
  <si>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</si>
  <si>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</si>
  <si>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</si>
  <si>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</si>
  <si>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</si>
  <si>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</si>
  <si>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</si>
  <si>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</si>
  <si>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</si>
  <si>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</si>
  <si>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</si>
  <si>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</si>
  <si>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</si>
  <si>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</si>
  <si>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</si>
  <si>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</si>
  <si>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</si>
  <si>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</si>
  <si>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</si>
  <si>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</si>
  <si>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</si>
  <si>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</si>
  <si>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</si>
  <si>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</si>
  <si>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</si>
  <si>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</si>
  <si>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</si>
  <si>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</si>
  <si>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</si>
  <si>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</si>
  <si>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</si>
  <si>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</si>
  <si>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</si>
  <si>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</si>
  <si>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</si>
  <si>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</si>
  <si>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</si>
  <si>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</si>
  <si>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</si>
  <si>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</si>
  <si>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</si>
  <si>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</si>
  <si>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</si>
  <si>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</si>
  <si>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</si>
  <si>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</si>
  <si>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</si>
  <si>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</si>
  <si>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</si>
  <si>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</si>
  <si>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</si>
  <si>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</si>
  <si>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</si>
  <si>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</si>
  <si>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</si>
  <si>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</si>
  <si>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</si>
  <si>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</si>
  <si>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</si>
  <si>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</si>
  <si>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</si>
  <si>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</si>
  <si>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</si>
  <si>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</si>
  <si>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</si>
  <si>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</si>
  <si>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</si>
  <si>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</si>
  <si>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</si>
  <si>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</si>
  <si>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</si>
  <si>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</si>
  <si>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</si>
  <si>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</si>
  <si>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</si>
  <si>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</si>
  <si>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6.97</t>
  </si>
  <si>
    <t>▲ 2.95</t>
  </si>
  <si>
    <t>▲ 5.89</t>
  </si>
  <si>
    <t>小竹町立病院事業特別会計</t>
  </si>
  <si>
    <t>▲ 3.90</t>
  </si>
  <si>
    <t>▲ 3.19</t>
  </si>
  <si>
    <t>▲ 2.45</t>
  </si>
  <si>
    <t>▲ 3.82</t>
  </si>
  <si>
    <t>▲ 5.43</t>
  </si>
  <si>
    <t>一般会計</t>
  </si>
  <si>
    <t>小竹町水道事業特別会計</t>
  </si>
  <si>
    <t>小竹町国民健康保険特別会計</t>
  </si>
  <si>
    <t>▲ 0.20</t>
  </si>
  <si>
    <t>小竹町後期高齢者医療特別会計</t>
  </si>
  <si>
    <t>小竹町農業集落排水事業特別会計</t>
  </si>
  <si>
    <t>小竹町公共下水道事業特別会計</t>
  </si>
  <si>
    <t>その他会計（赤字）</t>
  </si>
  <si>
    <t>その他会計（黒字）</t>
  </si>
  <si>
    <t>-</t>
    <phoneticPr fontId="2"/>
  </si>
  <si>
    <t>○</t>
    <phoneticPr fontId="2"/>
  </si>
  <si>
    <t>小竹町土地開発公社</t>
    <rPh sb="0" eb="3">
      <t>コタケマチ</t>
    </rPh>
    <rPh sb="3" eb="5">
      <t>トチ</t>
    </rPh>
    <rPh sb="5" eb="7">
      <t>カイハツ</t>
    </rPh>
    <rPh sb="7" eb="9">
      <t>コウシャ</t>
    </rPh>
    <phoneticPr fontId="2"/>
  </si>
  <si>
    <t>-</t>
    <phoneticPr fontId="2"/>
  </si>
  <si>
    <t>福岡県市町村消防団員等公務災害補償組合</t>
  </si>
  <si>
    <t>福岡県自治会館管理組合</t>
  </si>
  <si>
    <t>宮若市外二町じん芥処理施設組合</t>
  </si>
  <si>
    <t>直方・鞍手広域市町村圏事務組合（一般会計）</t>
  </si>
  <si>
    <t>直方・鞍手広域市町村圏事務組合（休日等急患センター事業特別会計）</t>
  </si>
  <si>
    <t>直方・鞍手広域市町村圏事務組合（消防事業特別会計）</t>
  </si>
  <si>
    <t>ふくおか県央環境施設組合</t>
  </si>
  <si>
    <t>福岡県自治振興組合（一般会計）</t>
  </si>
  <si>
    <t>福岡県自治振興組合（公文書館事業特別会計）</t>
  </si>
  <si>
    <t>福岡県介護保険広域連合（一般会計）</t>
  </si>
  <si>
    <t>福岡県介護保険広域連合（介護保険事業特別会計）</t>
  </si>
  <si>
    <t>福岡県後期高齢者医療広域連合（一般会計）</t>
  </si>
  <si>
    <t>福岡県後期高齢者医療広域連合（後期高齢者医療特別会計）</t>
  </si>
  <si>
    <t>-</t>
    <phoneticPr fontId="2"/>
  </si>
  <si>
    <t>-</t>
    <phoneticPr fontId="2"/>
  </si>
  <si>
    <t>-</t>
    <phoneticPr fontId="2"/>
  </si>
  <si>
    <t>-</t>
    <phoneticPr fontId="2"/>
  </si>
  <si>
    <t>-</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</si>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</sst>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extLst xmlns:c16r2="http://schemas.microsoft.com/office/drawing/2015/06/chart">
            <c:ext xmlns:c16="http://schemas.microsoft.com/office/drawing/2014/chart" uri="{C3380CC4-5D6E-409C-BE32-E72D297353CC}">
              <c16:uniqueId val="{00000000-191C-4D61-8195-1F16612275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159550</c:v>
                </c:pt>
                <c:pt idx="1">
                  <c:v>154452</c:v>
                </c:pt>
                <c:pt idx="2">
                  <c:v>126247</c:v>
                </c:pt>
                <c:pt idx="3">
                  <c:v>146748</c:v>
                </c:pt>
                <c:pt idx="4">
                  <c:v>79132</c:v>
                </c:pt>
              </c:numCache>
            </c:numRef>
          </c:val>
          <c:smooth val="0"/>
          <c:extLst xmlns:c16r2="http://schemas.microsoft.com/office/drawing/2015/06/chart">
            <c:ext xmlns:c16="http://schemas.microsoft.com/office/drawing/2014/chart" uri="{C3380CC4-5D6E-409C-BE32-E72D297353CC}">
              <c16:uniqueId val="{00000001-191C-4D61-8195-1F16612275E3}"/>
            </c:ext>
          </c:extLst>
        </c:ser>
        <c:dLbls>
          <c:showLegendKey val="0"/>
          <c:showVal val="0"/>
          <c:showCatName val="0"/>
          <c:showSerName val="0"/>
          <c:showPercent val="0"/>
          <c:showBubbleSize val="0"/>
        </c:dLbls>
        <c:marker val="1"/>
        <c:smooth val="0"/>
        <c:axId val="183450184"/>
        <c:axId val="184432904"/>
      </c:lineChart>
      <c:catAx>
        <c:axId val="183450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432904"/>
        <c:crosses val="autoZero"/>
        <c:auto val="1"/>
        <c:lblAlgn val="ctr"/>
        <c:lblOffset val="100"/>
        <c:tickLblSkip val="1"/>
        <c:tickMarkSkip val="1"/>
        <c:noMultiLvlLbl val="0"/>
      </c:catAx>
      <c:valAx>
        <c:axId val="18443290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450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2.54</c:v>
                </c:pt>
                <c:pt idx="1">
                  <c:v>2.4500000000000002</c:v>
                </c:pt>
                <c:pt idx="2">
                  <c:v>2.46</c:v>
                </c:pt>
                <c:pt idx="3">
                  <c:v>6.72</c:v>
                </c:pt>
                <c:pt idx="4">
                  <c:v>9.73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17.670000000000002</c:v>
                </c:pt>
                <c:pt idx="1">
                  <c:v>15.84</c:v>
                </c:pt>
                <c:pt idx="2">
                  <c:v>11.52</c:v>
                </c:pt>
                <c:pt idx="3">
                  <c:v>12.29</c:v>
                </c:pt>
                <c:pt idx="4">
                  <c:v>17.940000000000001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7449176"/>
        <c:axId val="230188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-6.97</c:v>
                </c:pt>
                <c:pt idx="1">
                  <c:v>-2.95</c:v>
                </c:pt>
                <c:pt idx="2">
                  <c:v>-5.89</c:v>
                </c:pt>
                <c:pt idx="3">
                  <c:v>8.2100000000000009</c:v>
                </c:pt>
                <c:pt idx="4">
                  <c:v>2.94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7449176"/>
        <c:axId val="230188056"/>
      </c:lineChart>
      <c:catAx>
        <c:axId val="227449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0188056"/>
        <c:crosses val="autoZero"/>
        <c:auto val="1"/>
        <c:lblAlgn val="ctr"/>
        <c:lblOffset val="100"/>
        <c:tickLblSkip val="1"/>
        <c:tickMarkSkip val="1"/>
        <c:noMultiLvlLbl val="0"/>
      </c:catAx>
      <c:valAx>
        <c:axId val="230188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449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小竹町公共下水道事業特別会計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小竹町農業集落排水事業特別会計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小竹町後期高齢者医療特別会計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小竹町国民健康保険特別会計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0.56000000000000005</c:v>
                </c:pt>
                <c:pt idx="2">
                  <c:v>#N/A</c:v>
                </c:pt>
                <c:pt idx="3">
                  <c:v>0.41</c:v>
                </c:pt>
                <c:pt idx="4">
                  <c:v>#N/A</c:v>
                </c:pt>
                <c:pt idx="5">
                  <c:v>0.1</c:v>
                </c:pt>
                <c:pt idx="6">
                  <c:v>0.2</c:v>
                </c:pt>
                <c:pt idx="7">
                  <c:v>#N/A</c:v>
                </c:pt>
                <c:pt idx="8">
                  <c:v>#N/A</c:v>
                </c:pt>
                <c:pt idx="9">
                  <c:v>0.5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小竹町水道事業特別会計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4.41</c:v>
                </c:pt>
                <c:pt idx="2">
                  <c:v>#N/A</c:v>
                </c:pt>
                <c:pt idx="3">
                  <c:v>4.09</c:v>
                </c:pt>
                <c:pt idx="4">
                  <c:v>#N/A</c:v>
                </c:pt>
                <c:pt idx="5">
                  <c:v>4.2</c:v>
                </c:pt>
                <c:pt idx="6">
                  <c:v>#N/A</c:v>
                </c:pt>
                <c:pt idx="7">
                  <c:v>4.4800000000000004</c:v>
                </c:pt>
                <c:pt idx="8">
                  <c:v>#N/A</c:v>
                </c:pt>
                <c:pt idx="9">
                  <c:v>4.95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2.5299999999999998</c:v>
                </c:pt>
                <c:pt idx="2">
                  <c:v>#N/A</c:v>
                </c:pt>
                <c:pt idx="3">
                  <c:v>2.4500000000000002</c:v>
                </c:pt>
                <c:pt idx="4">
                  <c:v>#N/A</c:v>
                </c:pt>
                <c:pt idx="5">
                  <c:v>2.46</c:v>
                </c:pt>
                <c:pt idx="6">
                  <c:v>#N/A</c:v>
                </c:pt>
                <c:pt idx="7">
                  <c:v>6.71</c:v>
                </c:pt>
                <c:pt idx="8">
                  <c:v>#N/A</c:v>
                </c:pt>
                <c:pt idx="9">
                  <c:v>9.73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小竹町立病院事業特別会計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3.9</c:v>
                </c:pt>
                <c:pt idx="1">
                  <c:v>#N/A</c:v>
                </c:pt>
                <c:pt idx="2">
                  <c:v>3.19</c:v>
                </c:pt>
                <c:pt idx="3">
                  <c:v>#N/A</c:v>
                </c:pt>
                <c:pt idx="4">
                  <c:v>2.4500000000000002</c:v>
                </c:pt>
                <c:pt idx="5">
                  <c:v>#N/A</c:v>
                </c:pt>
                <c:pt idx="6">
                  <c:v>3.82</c:v>
                </c:pt>
                <c:pt idx="7">
                  <c:v>#N/A</c:v>
                </c:pt>
                <c:pt idx="8">
                  <c:v>5.43</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4618440"/>
        <c:axId val="229602080"/>
      </c:barChart>
      <c:catAx>
        <c:axId val="234618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602080"/>
        <c:crosses val="autoZero"/>
        <c:auto val="1"/>
        <c:lblAlgn val="ctr"/>
        <c:lblOffset val="100"/>
        <c:tickLblSkip val="1"/>
        <c:tickMarkSkip val="1"/>
        <c:noMultiLvlLbl val="0"/>
      </c:catAx>
      <c:valAx>
        <c:axId val="229602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618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498</c:v>
                </c:pt>
                <c:pt idx="5">
                  <c:v>485</c:v>
                </c:pt>
                <c:pt idx="8">
                  <c:v>484</c:v>
                </c:pt>
                <c:pt idx="11">
                  <c:v>459</c:v>
                </c:pt>
                <c:pt idx="14">
                  <c:v>430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87</c:v>
                </c:pt>
                <c:pt idx="3">
                  <c:v>87</c:v>
                </c:pt>
                <c:pt idx="6">
                  <c:v>87</c:v>
                </c:pt>
                <c:pt idx="9">
                  <c:v>87</c:v>
                </c:pt>
                <c:pt idx="12">
                  <c:v>78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78</c:v>
                </c:pt>
                <c:pt idx="3">
                  <c:v>76</c:v>
                </c:pt>
                <c:pt idx="6">
                  <c:v>78</c:v>
                </c:pt>
                <c:pt idx="9">
                  <c:v>82</c:v>
                </c:pt>
                <c:pt idx="12">
                  <c:v>71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704</c:v>
                </c:pt>
                <c:pt idx="3">
                  <c:v>668</c:v>
                </c:pt>
                <c:pt idx="6">
                  <c:v>626</c:v>
                </c:pt>
                <c:pt idx="9">
                  <c:v>595</c:v>
                </c:pt>
                <c:pt idx="12">
                  <c:v>544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0473256"/>
        <c:axId val="225183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372</c:v>
                </c:pt>
                <c:pt idx="2">
                  <c:v>#N/A</c:v>
                </c:pt>
                <c:pt idx="3">
                  <c:v>#N/A</c:v>
                </c:pt>
                <c:pt idx="4">
                  <c:v>346</c:v>
                </c:pt>
                <c:pt idx="5">
                  <c:v>#N/A</c:v>
                </c:pt>
                <c:pt idx="6">
                  <c:v>#N/A</c:v>
                </c:pt>
                <c:pt idx="7">
                  <c:v>307</c:v>
                </c:pt>
                <c:pt idx="8">
                  <c:v>#N/A</c:v>
                </c:pt>
                <c:pt idx="9">
                  <c:v>#N/A</c:v>
                </c:pt>
                <c:pt idx="10">
                  <c:v>305</c:v>
                </c:pt>
                <c:pt idx="11">
                  <c:v>#N/A</c:v>
                </c:pt>
                <c:pt idx="12">
                  <c:v>#N/A</c:v>
                </c:pt>
                <c:pt idx="13">
                  <c:v>263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0473256"/>
        <c:axId val="225183672"/>
      </c:lineChart>
      <c:catAx>
        <c:axId val="230473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183672"/>
        <c:crosses val="autoZero"/>
        <c:auto val="1"/>
        <c:lblAlgn val="ctr"/>
        <c:lblOffset val="100"/>
        <c:tickLblSkip val="1"/>
        <c:tickMarkSkip val="1"/>
        <c:noMultiLvlLbl val="0"/>
      </c:catAx>
      <c:valAx>
        <c:axId val="225183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473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4099</c:v>
                </c:pt>
                <c:pt idx="5">
                  <c:v>4148</c:v>
                </c:pt>
                <c:pt idx="8">
                  <c:v>4026</c:v>
                </c:pt>
                <c:pt idx="11">
                  <c:v>4391</c:v>
                </c:pt>
                <c:pt idx="14">
                  <c:v>4285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c:v>
                </c:pt>
                <c:pt idx="5">
                  <c:v>7</c:v>
                </c:pt>
                <c:pt idx="8">
                  <c:v>6</c:v>
                </c:pt>
                <c:pt idx="11">
                  <c:v>3</c:v>
                </c:pt>
                <c:pt idx="14">
                  <c:v>13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1342</c:v>
                </c:pt>
                <c:pt idx="5">
                  <c:v>1254</c:v>
                </c:pt>
                <c:pt idx="8">
                  <c:v>1102</c:v>
                </c:pt>
                <c:pt idx="11">
                  <c:v>1076</c:v>
                </c:pt>
                <c:pt idx="14">
                  <c:v>1259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233</c:v>
                </c:pt>
                <c:pt idx="6">
                  <c:v>229</c:v>
                </c:pt>
                <c:pt idx="9">
                  <c:v>232</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718</c:v>
                </c:pt>
                <c:pt idx="3">
                  <c:v>756</c:v>
                </c:pt>
                <c:pt idx="6">
                  <c:v>575</c:v>
                </c:pt>
                <c:pt idx="9">
                  <c:v>579</c:v>
                </c:pt>
                <c:pt idx="12">
                  <c:v>622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477</c:v>
                </c:pt>
                <c:pt idx="3">
                  <c:v>395</c:v>
                </c:pt>
                <c:pt idx="6">
                  <c:v>313</c:v>
                </c:pt>
                <c:pt idx="9">
                  <c:v>230</c:v>
                </c:pt>
                <c:pt idx="12">
                  <c:v>155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1099</c:v>
                </c:pt>
                <c:pt idx="3">
                  <c:v>1157</c:v>
                </c:pt>
                <c:pt idx="6">
                  <c:v>1231</c:v>
                </c:pt>
                <c:pt idx="9">
                  <c:v>1249</c:v>
                </c:pt>
                <c:pt idx="12">
                  <c:v>1364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254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4751</c:v>
                </c:pt>
                <c:pt idx="3">
                  <c:v>4834</c:v>
                </c:pt>
                <c:pt idx="6">
                  <c:v>4911</c:v>
                </c:pt>
                <c:pt idx="9">
                  <c:v>4977</c:v>
                </c:pt>
                <c:pt idx="12">
                  <c:v>4882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30374968"/>
        <c:axId val="230516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1593</c:v>
                </c:pt>
                <c:pt idx="2">
                  <c:v>#N/A</c:v>
                </c:pt>
                <c:pt idx="3">
                  <c:v>#N/A</c:v>
                </c:pt>
                <c:pt idx="4">
                  <c:v>1966</c:v>
                </c:pt>
                <c:pt idx="5">
                  <c:v>#N/A</c:v>
                </c:pt>
                <c:pt idx="6">
                  <c:v>#N/A</c:v>
                </c:pt>
                <c:pt idx="7">
                  <c:v>2125</c:v>
                </c:pt>
                <c:pt idx="8">
                  <c:v>#N/A</c:v>
                </c:pt>
                <c:pt idx="9">
                  <c:v>#N/A</c:v>
                </c:pt>
                <c:pt idx="10">
                  <c:v>1797</c:v>
                </c:pt>
                <c:pt idx="11">
                  <c:v>#N/A</c:v>
                </c:pt>
                <c:pt idx="12">
                  <c:v>#N/A</c:v>
                </c:pt>
                <c:pt idx="13">
                  <c:v>1720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30374968"/>
        <c:axId val="230516256"/>
      </c:lineChart>
      <c:catAx>
        <c:axId val="230374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0516256"/>
        <c:crosses val="autoZero"/>
        <c:auto val="1"/>
        <c:lblAlgn val="ctr"/>
        <c:lblOffset val="100"/>
        <c:tickLblSkip val="1"/>
        <c:tickMarkSkip val="1"/>
        <c:noMultiLvlLbl val="0"/>
      </c:catAx>
      <c:valAx>
        <c:axId val="230516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374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平成１４年度、１５年度に実施した事業に伴う起債の償還が平成２７年度で終了したため、元利償還金や算入公債費等の減少に繋がっている。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は公共下水道事業の工事に伴う公営企業債の元利償還金に対する繰出金が増加していく予定であり、実質公債費比率の上昇が懸念される。第６次行政改革に基づく、新たな起債発行の抑制により、当該数値の上昇を最小限にとど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財政調整基金の残高の増加等により充当可能財源等が増加した。</a:t>
          </a:r>
        </a:p>
        <a:p>
          <a:r>
            <a:rPr kumimoji="1" lang="ja-JP" altLang="en-US" sz="1400">
              <a:latin typeface="ＭＳ ゴシック" pitchFamily="49" charset="-128"/>
              <a:ea typeface="ＭＳ ゴシック" pitchFamily="49" charset="-128"/>
            </a:rPr>
            <a:t>　しかし、今後は公営企業債の元利償還金に対する繰出額の増加が予定されており、将来負担比率の上昇が懸念される。</a:t>
          </a:r>
        </a:p>
        <a:p>
          <a:r>
            <a:rPr kumimoji="1" lang="ja-JP" altLang="en-US" sz="1400">
              <a:latin typeface="ＭＳ ゴシック" pitchFamily="49" charset="-128"/>
              <a:ea typeface="ＭＳ ゴシック" pitchFamily="49" charset="-128"/>
            </a:rPr>
            <a:t>　今後は新たな起債発行を抑制し、当該数値の上昇を最小限にとどめるよう努める。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8,014
7,841
14.18
4,711,231
4,439,893
265,140
2,724,422
4,882,282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74.9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小竹町は炭鉱閉山後、人口減少が続いたことや、特化した産業がないこと等から財政基盤が弱く、類似団体内平均値を０．</a:t>
          </a:r>
          <a:r>
            <a:rPr kumimoji="1" lang="ja-JP" altLang="en-US" sz="1300">
              <a:solidFill>
                <a:schemeClr val="dk1"/>
              </a:solidFill>
              <a:effectLst/>
              <a:latin typeface="+mn-lt"/>
              <a:ea typeface="+mn-ea"/>
              <a:cs typeface="+mn-cs"/>
            </a:rPr>
            <a:t>０８</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ja-JP" sz="1300">
              <a:solidFill>
                <a:schemeClr val="dk1"/>
              </a:solidFill>
              <a:effectLst/>
              <a:latin typeface="+mn-lt"/>
              <a:ea typeface="+mn-ea"/>
              <a:cs typeface="+mn-cs"/>
            </a:rPr>
            <a:t>　今後は、第６次行政改革大綱に基づき各経費の抑制と補助金の削減を断行するとともに、税の徴収強化やふるさと納税の推進による税収の増額と確保に努め、財政基盤の安定を図る。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118231</xdr:rowOff>
    </xdr:from>
    <xdr:to>
      <xdr:col>7</xdr:col>
      <xdr:colOff>152400</xdr:colOff>
      <xdr:row>43</xdr:row>
      <xdr:rowOff>141212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49058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a:extLst>
            <a:ext uri="{FF2B5EF4-FFF2-40B4-BE49-F238E27FC236}">
              <a16:creationId xmlns:a16="http://schemas.microsoft.com/office/drawing/2014/main" xmlns="" id="{00000000-0008-0000-0300-000047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141212</xdr:rowOff>
    </xdr:from>
    <xdr:to>
      <xdr:col>6</xdr:col>
      <xdr:colOff>0</xdr:colOff>
      <xdr:row>43</xdr:row>
      <xdr:rowOff>141212</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a:extLst>
            <a:ext uri="{FF2B5EF4-FFF2-40B4-BE49-F238E27FC236}">
              <a16:creationId xmlns:a16="http://schemas.microsoft.com/office/drawing/2014/main" xmlns=""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152702</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a:extLst>
            <a:ext uri="{FF2B5EF4-FFF2-40B4-BE49-F238E27FC236}">
              <a16:creationId xmlns:a16="http://schemas.microsoft.com/office/drawing/2014/main" xmlns="" id="{00000000-0008-0000-0300-00004C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141212</xdr:rowOff>
    </xdr:from>
    <xdr:to>
      <xdr:col>3</xdr:col>
      <xdr:colOff>279400</xdr:colOff>
      <xdr:row>43</xdr:row>
      <xdr:rowOff>152702</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a:extLst>
            <a:ext uri="{FF2B5EF4-FFF2-40B4-BE49-F238E27FC236}">
              <a16:creationId xmlns:a16="http://schemas.microsoft.com/office/drawing/2014/main" xmlns="" id="{00000000-0008-0000-0300-00004F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a:extLst>
            <a:ext uri="{FF2B5EF4-FFF2-40B4-BE49-F238E27FC236}">
              <a16:creationId xmlns:a16="http://schemas.microsoft.com/office/drawing/2014/main" xmlns="" id="{00000000-0008-0000-0300-000051000000}"/>
            </a:ext>
          </a:extLst>
        </xdr:cNvPr>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67431</xdr:rowOff>
    </xdr:from>
    <xdr:to>
      <xdr:col>7</xdr:col>
      <xdr:colOff>203200</xdr:colOff>
      <xdr:row>43</xdr:row>
      <xdr:rowOff>169031</xdr:rowOff>
    </xdr:to>
    <xdr:sp macro="" textlink="">
      <xdr:nvSpPr>
        <xdr:cNvPr id="88" name="円/楕円 87">
          <a:extLst>
            <a:ext uri="{FF2B5EF4-FFF2-40B4-BE49-F238E27FC236}">
              <a16:creationId xmlns:a16="http://schemas.microsoft.com/office/drawing/2014/main" xmlns="" id="{00000000-0008-0000-0300-000058000000}"/>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39508</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90412</xdr:rowOff>
    </xdr:from>
    <xdr:to>
      <xdr:col>6</xdr:col>
      <xdr:colOff>50800</xdr:colOff>
      <xdr:row>44</xdr:row>
      <xdr:rowOff>20562</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5339</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90412</xdr:rowOff>
    </xdr:from>
    <xdr:to>
      <xdr:col>4</xdr:col>
      <xdr:colOff>533400</xdr:colOff>
      <xdr:row>44</xdr:row>
      <xdr:rowOff>20562</xdr:rowOff>
    </xdr:to>
    <xdr:sp macro="" textlink="">
      <xdr:nvSpPr>
        <xdr:cNvPr id="92" name="円/楕円 91">
          <a:extLst>
            <a:ext uri="{FF2B5EF4-FFF2-40B4-BE49-F238E27FC236}">
              <a16:creationId xmlns:a16="http://schemas.microsoft.com/office/drawing/2014/main" xmlns="" id="{00000000-0008-0000-0300-00005C000000}"/>
            </a:ext>
          </a:extLst>
        </xdr:cNvPr>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5339</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101902</xdr:rowOff>
    </xdr:from>
    <xdr:to>
      <xdr:col>3</xdr:col>
      <xdr:colOff>330200</xdr:colOff>
      <xdr:row>44</xdr:row>
      <xdr:rowOff>32052</xdr:rowOff>
    </xdr:to>
    <xdr:sp macro="" textlink="">
      <xdr:nvSpPr>
        <xdr:cNvPr id="94" name="円/楕円 93">
          <a:extLst>
            <a:ext uri="{FF2B5EF4-FFF2-40B4-BE49-F238E27FC236}">
              <a16:creationId xmlns:a16="http://schemas.microsoft.com/office/drawing/2014/main" xmlns="" id="{00000000-0008-0000-0300-00005E000000}"/>
            </a:ext>
          </a:extLst>
        </xdr:cNvPr>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16829</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90412</xdr:rowOff>
    </xdr:from>
    <xdr:to>
      <xdr:col>2</xdr:col>
      <xdr:colOff>127000</xdr:colOff>
      <xdr:row>44</xdr:row>
      <xdr:rowOff>20562</xdr:rowOff>
    </xdr:to>
    <xdr:sp macro="" textlink="">
      <xdr:nvSpPr>
        <xdr:cNvPr id="96" name="円/楕円 95">
          <a:extLst>
            <a:ext uri="{FF2B5EF4-FFF2-40B4-BE49-F238E27FC236}">
              <a16:creationId xmlns:a16="http://schemas.microsoft.com/office/drawing/2014/main" xmlns="" id="{00000000-0008-0000-0300-000060000000}"/>
            </a:ext>
          </a:extLst>
        </xdr:cNvPr>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5339</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公債費が高い水準で推移していることや、一部事務組合に係る負担金が定額化し一般会計を圧迫している状況が、財政構造の硬直に繋がっている。</a:t>
          </a:r>
        </a:p>
        <a:p>
          <a:r>
            <a:rPr kumimoji="1" lang="ja-JP" altLang="en-US" sz="1300">
              <a:latin typeface="ＭＳ Ｐゴシック"/>
            </a:rPr>
            <a:t>　第６次行政改革大綱に基づき、投資的事業の抑制のため、事業縮小や凍結を踏まえた検討を行い経常収支比率の改善を図る。</a:t>
          </a:r>
        </a:p>
        <a:p>
          <a:r>
            <a:rPr kumimoji="1" lang="en-US" altLang="ja-JP" sz="1300">
              <a:latin typeface="ＭＳ Ｐゴシック"/>
            </a:rPr>
            <a:t>.</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94615</xdr:rowOff>
    </xdr:from>
    <xdr:to>
      <xdr:col>7</xdr:col>
      <xdr:colOff>152400</xdr:colOff>
      <xdr:row>66</xdr:row>
      <xdr:rowOff>106680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4114800" y="1141031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a:extLst>
            <a:ext uri="{FF2B5EF4-FFF2-40B4-BE49-F238E27FC236}">
              <a16:creationId xmlns:a16="http://schemas.microsoft.com/office/drawing/2014/main" xmlns=""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106680</xdr:rowOff>
    </xdr:from>
    <xdr:to>
      <xdr:col>6</xdr:col>
      <xdr:colOff>0</xdr:colOff>
      <xdr:row>67</xdr:row>
      <xdr:rowOff>55880</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flipV="1">
          <a:off x="3225800" y="114223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a:extLst>
            <a:ext uri="{FF2B5EF4-FFF2-40B4-BE49-F238E27FC236}">
              <a16:creationId xmlns:a16="http://schemas.microsoft.com/office/drawing/2014/main" xmlns=""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102658</xdr:rowOff>
    </xdr:from>
    <xdr:to>
      <xdr:col>4</xdr:col>
      <xdr:colOff>482600</xdr:colOff>
      <xdr:row>67</xdr:row>
      <xdr:rowOff>55880</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2336800" y="11418358"/>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a:extLst>
            <a:ext uri="{FF2B5EF4-FFF2-40B4-BE49-F238E27FC236}">
              <a16:creationId xmlns:a16="http://schemas.microsoft.com/office/drawing/2014/main" xmlns="" id="{00000000-0008-0000-0300-00008B000000}"/>
            </a:ext>
          </a:extLst>
        </xdr:cNvPr>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102658</xdr:rowOff>
    </xdr:from>
    <xdr:to>
      <xdr:col>3</xdr:col>
      <xdr:colOff>279400</xdr:colOff>
      <xdr:row>67</xdr:row>
      <xdr:rowOff>3598</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flipV="1">
          <a:off x="1447800" y="1141835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a:extLst>
            <a:ext uri="{FF2B5EF4-FFF2-40B4-BE49-F238E27FC236}">
              <a16:creationId xmlns:a16="http://schemas.microsoft.com/office/drawing/2014/main" xmlns="" id="{00000000-0008-0000-0300-00008E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a:extLst>
            <a:ext uri="{FF2B5EF4-FFF2-40B4-BE49-F238E27FC236}">
              <a16:creationId xmlns:a16="http://schemas.microsoft.com/office/drawing/2014/main" xmlns="" id="{00000000-0008-0000-0300-000090000000}"/>
            </a:ext>
          </a:extLst>
        </xdr:cNvPr>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43815</xdr:rowOff>
    </xdr:from>
    <xdr:to>
      <xdr:col>7</xdr:col>
      <xdr:colOff>203200</xdr:colOff>
      <xdr:row>66</xdr:row>
      <xdr:rowOff>145415</xdr:rowOff>
    </xdr:to>
    <xdr:sp macro="" textlink="">
      <xdr:nvSpPr>
        <xdr:cNvPr id="151" name="円/楕円 150">
          <a:extLst>
            <a:ext uri="{FF2B5EF4-FFF2-40B4-BE49-F238E27FC236}">
              <a16:creationId xmlns:a16="http://schemas.microsoft.com/office/drawing/2014/main" xmlns="" id="{00000000-0008-0000-0300-000097000000}"/>
            </a:ext>
          </a:extLst>
        </xdr:cNvPr>
        <xdr:cNvSpPr/>
      </xdr:nvSpPr>
      <xdr:spPr>
        <a:xfrm>
          <a:off x="49022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15892</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133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55880</xdr:rowOff>
    </xdr:from>
    <xdr:to>
      <xdr:col>6</xdr:col>
      <xdr:colOff>50800</xdr:colOff>
      <xdr:row>66</xdr:row>
      <xdr:rowOff>157480</xdr:rowOff>
    </xdr:to>
    <xdr:sp macro="" textlink="">
      <xdr:nvSpPr>
        <xdr:cNvPr id="153" name="円/楕円 152">
          <a:extLst>
            <a:ext uri="{FF2B5EF4-FFF2-40B4-BE49-F238E27FC236}">
              <a16:creationId xmlns:a16="http://schemas.microsoft.com/office/drawing/2014/main" xmlns="" id="{00000000-0008-0000-0300-000099000000}"/>
            </a:ext>
          </a:extLst>
        </xdr:cNvPr>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142257</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5080</xdr:rowOff>
    </xdr:from>
    <xdr:to>
      <xdr:col>4</xdr:col>
      <xdr:colOff>533400</xdr:colOff>
      <xdr:row>67</xdr:row>
      <xdr:rowOff>106680</xdr:rowOff>
    </xdr:to>
    <xdr:sp macro="" textlink="">
      <xdr:nvSpPr>
        <xdr:cNvPr id="155" name="円/楕円 154">
          <a:extLst>
            <a:ext uri="{FF2B5EF4-FFF2-40B4-BE49-F238E27FC236}">
              <a16:creationId xmlns:a16="http://schemas.microsoft.com/office/drawing/2014/main" xmlns="" id="{00000000-0008-0000-0300-00009B000000}"/>
            </a:ext>
          </a:extLst>
        </xdr:cNvPr>
        <xdr:cNvSpPr/>
      </xdr:nvSpPr>
      <xdr:spPr>
        <a:xfrm>
          <a:off x="3175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91457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157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51858</xdr:rowOff>
    </xdr:from>
    <xdr:to>
      <xdr:col>3</xdr:col>
      <xdr:colOff>330200</xdr:colOff>
      <xdr:row>66</xdr:row>
      <xdr:rowOff>153458</xdr:rowOff>
    </xdr:to>
    <xdr:sp macro="" textlink="">
      <xdr:nvSpPr>
        <xdr:cNvPr id="157" name="円/楕円 156">
          <a:extLst>
            <a:ext uri="{FF2B5EF4-FFF2-40B4-BE49-F238E27FC236}">
              <a16:creationId xmlns:a16="http://schemas.microsoft.com/office/drawing/2014/main" xmlns="" id="{00000000-0008-0000-0300-00009D000000}"/>
            </a:ext>
          </a:extLst>
        </xdr:cNvPr>
        <xdr:cNvSpPr/>
      </xdr:nvSpPr>
      <xdr:spPr>
        <a:xfrm>
          <a:off x="2286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138235</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14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124248</xdr:rowOff>
    </xdr:from>
    <xdr:to>
      <xdr:col>2</xdr:col>
      <xdr:colOff>127000</xdr:colOff>
      <xdr:row>67</xdr:row>
      <xdr:rowOff>54398</xdr:rowOff>
    </xdr:to>
    <xdr:sp macro="" textlink="">
      <xdr:nvSpPr>
        <xdr:cNvPr id="159" name="円/楕円 158">
          <a:extLst>
            <a:ext uri="{FF2B5EF4-FFF2-40B4-BE49-F238E27FC236}">
              <a16:creationId xmlns:a16="http://schemas.microsoft.com/office/drawing/2014/main" xmlns="" id="{00000000-0008-0000-0300-00009F000000}"/>
            </a:ext>
          </a:extLst>
        </xdr:cNvPr>
        <xdr:cNvSpPr/>
      </xdr:nvSpPr>
      <xdr:spPr>
        <a:xfrm>
          <a:off x="1397000" y="114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39175</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152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[169,718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人口一人当たり人件費・物件費等決算額が類似団体平均を下回っているのは、主に物件費が要因となっている。これは行政改革に基づき徹底した経費の削減に努めた結果であると言える。今後も継続して徹底した経費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a:extLst>
            <a:ext uri="{FF2B5EF4-FFF2-40B4-BE49-F238E27FC236}">
              <a16:creationId xmlns:a16="http://schemas.microsoft.com/office/drawing/2014/main" xmlns=""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a:extLst>
            <a:ext uri="{FF2B5EF4-FFF2-40B4-BE49-F238E27FC236}">
              <a16:creationId xmlns:a16="http://schemas.microsoft.com/office/drawing/2014/main" xmlns="" id="{00000000-0008-0000-0300-0000BF000000}"/>
            </a:ext>
          </a:extLst>
        </xdr:cNvPr>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a:extLst>
            <a:ext uri="{FF2B5EF4-FFF2-40B4-BE49-F238E27FC236}">
              <a16:creationId xmlns:a16="http://schemas.microsoft.com/office/drawing/2014/main" xmlns="" id="{00000000-0008-0000-0300-0000C1000000}"/>
            </a:ext>
          </a:extLst>
        </xdr:cNvPr>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22149</xdr:rowOff>
    </xdr:from>
    <xdr:to>
      <xdr:col>7</xdr:col>
      <xdr:colOff>152400</xdr:colOff>
      <xdr:row>82</xdr:row>
      <xdr:rowOff>70100</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flipV="1">
          <a:off x="4114800" y="14081049"/>
          <a:ext cx="838200" cy="4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a:extLst>
            <a:ext uri="{FF2B5EF4-FFF2-40B4-BE49-F238E27FC236}">
              <a16:creationId xmlns:a16="http://schemas.microsoft.com/office/drawing/2014/main" xmlns="" id="{00000000-0008-0000-0300-0000C4000000}"/>
            </a:ext>
          </a:extLst>
        </xdr:cNvPr>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a:extLst>
            <a:ext uri="{FF2B5EF4-FFF2-40B4-BE49-F238E27FC236}">
              <a16:creationId xmlns:a16="http://schemas.microsoft.com/office/drawing/2014/main" xmlns="" id="{00000000-0008-0000-0300-0000C5000000}"/>
            </a:ext>
          </a:extLst>
        </xdr:cNvPr>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36978</xdr:rowOff>
    </xdr:from>
    <xdr:to>
      <xdr:col>6</xdr:col>
      <xdr:colOff>0</xdr:colOff>
      <xdr:row>82</xdr:row>
      <xdr:rowOff>70100</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3225800" y="14095878"/>
          <a:ext cx="889000" cy="3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a:extLst>
            <a:ext uri="{FF2B5EF4-FFF2-40B4-BE49-F238E27FC236}">
              <a16:creationId xmlns:a16="http://schemas.microsoft.com/office/drawing/2014/main" xmlns="" id="{00000000-0008-0000-0300-0000C7000000}"/>
            </a:ext>
          </a:extLst>
        </xdr:cNvPr>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161292</xdr:rowOff>
    </xdr:from>
    <xdr:to>
      <xdr:col>4</xdr:col>
      <xdr:colOff>482600</xdr:colOff>
      <xdr:row>82</xdr:row>
      <xdr:rowOff>36978</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2336800" y="14048742"/>
          <a:ext cx="889000" cy="4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a:extLst>
            <a:ext uri="{FF2B5EF4-FFF2-40B4-BE49-F238E27FC236}">
              <a16:creationId xmlns:a16="http://schemas.microsoft.com/office/drawing/2014/main" xmlns="" id="{00000000-0008-0000-0300-0000CA000000}"/>
            </a:ext>
          </a:extLst>
        </xdr:cNvPr>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126276</xdr:rowOff>
    </xdr:from>
    <xdr:to>
      <xdr:col>3</xdr:col>
      <xdr:colOff>279400</xdr:colOff>
      <xdr:row>81</xdr:row>
      <xdr:rowOff>161292</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1447800" y="14013726"/>
          <a:ext cx="889000" cy="3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a:extLst>
            <a:ext uri="{FF2B5EF4-FFF2-40B4-BE49-F238E27FC236}">
              <a16:creationId xmlns:a16="http://schemas.microsoft.com/office/drawing/2014/main" xmlns="" id="{00000000-0008-0000-0300-0000CD000000}"/>
            </a:ext>
          </a:extLst>
        </xdr:cNvPr>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a:extLst>
            <a:ext uri="{FF2B5EF4-FFF2-40B4-BE49-F238E27FC236}">
              <a16:creationId xmlns:a16="http://schemas.microsoft.com/office/drawing/2014/main" xmlns="" id="{00000000-0008-0000-0300-0000CF000000}"/>
            </a:ext>
          </a:extLst>
        </xdr:cNvPr>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142799</xdr:rowOff>
    </xdr:from>
    <xdr:to>
      <xdr:col>7</xdr:col>
      <xdr:colOff>203200</xdr:colOff>
      <xdr:row>82</xdr:row>
      <xdr:rowOff>72949</xdr:rowOff>
    </xdr:to>
    <xdr:sp macro="" textlink="">
      <xdr:nvSpPr>
        <xdr:cNvPr id="214" name="円/楕円 213">
          <a:extLst>
            <a:ext uri="{FF2B5EF4-FFF2-40B4-BE49-F238E27FC236}">
              <a16:creationId xmlns:a16="http://schemas.microsoft.com/office/drawing/2014/main" xmlns="" id="{00000000-0008-0000-0300-0000D6000000}"/>
            </a:ext>
          </a:extLst>
        </xdr:cNvPr>
        <xdr:cNvSpPr/>
      </xdr:nvSpPr>
      <xdr:spPr>
        <a:xfrm>
          <a:off x="4902200" y="1403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64076</xdr:rowOff>
    </xdr:from>
    <xdr:ext cx="762000" cy="259045"/>
    <xdr:sp macro="" textlink="">
      <xdr:nvSpPr>
        <xdr:cNvPr id="215" name="人件費・物件費等の状況該当値テキスト">
          <a:extLst>
            <a:ext uri="{FF2B5EF4-FFF2-40B4-BE49-F238E27FC236}">
              <a16:creationId xmlns:a16="http://schemas.microsoft.com/office/drawing/2014/main" xmlns="" id="{00000000-0008-0000-0300-0000D7000000}"/>
            </a:ext>
          </a:extLst>
        </xdr:cNvPr>
        <xdr:cNvSpPr txBox="1"/>
      </xdr:nvSpPr>
      <xdr:spPr>
        <a:xfrm>
          <a:off x="5041900" y="1395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169,718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19300</xdr:rowOff>
    </xdr:from>
    <xdr:to>
      <xdr:col>6</xdr:col>
      <xdr:colOff>50800</xdr:colOff>
      <xdr:row>82</xdr:row>
      <xdr:rowOff>120900</xdr:rowOff>
    </xdr:to>
    <xdr:sp macro="" textlink="">
      <xdr:nvSpPr>
        <xdr:cNvPr id="216" name="円/楕円 215">
          <a:extLst>
            <a:ext uri="{FF2B5EF4-FFF2-40B4-BE49-F238E27FC236}">
              <a16:creationId xmlns:a16="http://schemas.microsoft.com/office/drawing/2014/main" xmlns="" id="{00000000-0008-0000-0300-0000D8000000}"/>
            </a:ext>
          </a:extLst>
        </xdr:cNvPr>
        <xdr:cNvSpPr/>
      </xdr:nvSpPr>
      <xdr:spPr>
        <a:xfrm>
          <a:off x="4064000" y="140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131077</xdr:rowOff>
    </xdr:from>
    <xdr:ext cx="7366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3733800" y="1384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181,641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157628</xdr:rowOff>
    </xdr:from>
    <xdr:to>
      <xdr:col>4</xdr:col>
      <xdr:colOff>533400</xdr:colOff>
      <xdr:row>82</xdr:row>
      <xdr:rowOff>87778</xdr:rowOff>
    </xdr:to>
    <xdr:sp macro="" textlink="">
      <xdr:nvSpPr>
        <xdr:cNvPr id="218" name="円/楕円 217">
          <a:extLst>
            <a:ext uri="{FF2B5EF4-FFF2-40B4-BE49-F238E27FC236}">
              <a16:creationId xmlns:a16="http://schemas.microsoft.com/office/drawing/2014/main" xmlns="" id="{00000000-0008-0000-0300-0000DA000000}"/>
            </a:ext>
          </a:extLst>
        </xdr:cNvPr>
        <xdr:cNvSpPr/>
      </xdr:nvSpPr>
      <xdr:spPr>
        <a:xfrm>
          <a:off x="3175000" y="1404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97955</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2844800" y="138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173,405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110492</xdr:rowOff>
    </xdr:from>
    <xdr:to>
      <xdr:col>3</xdr:col>
      <xdr:colOff>330200</xdr:colOff>
      <xdr:row>82</xdr:row>
      <xdr:rowOff>40642</xdr:rowOff>
    </xdr:to>
    <xdr:sp macro="" textlink="">
      <xdr:nvSpPr>
        <xdr:cNvPr id="220" name="円/楕円 219">
          <a:extLst>
            <a:ext uri="{FF2B5EF4-FFF2-40B4-BE49-F238E27FC236}">
              <a16:creationId xmlns:a16="http://schemas.microsoft.com/office/drawing/2014/main" xmlns="" id="{00000000-0008-0000-0300-0000DC000000}"/>
            </a:ext>
          </a:extLst>
        </xdr:cNvPr>
        <xdr:cNvSpPr/>
      </xdr:nvSpPr>
      <xdr:spPr>
        <a:xfrm>
          <a:off x="2286000" y="139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50819</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955800" y="1376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161,685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75476</xdr:rowOff>
    </xdr:from>
    <xdr:to>
      <xdr:col>2</xdr:col>
      <xdr:colOff>127000</xdr:colOff>
      <xdr:row>82</xdr:row>
      <xdr:rowOff>5626</xdr:rowOff>
    </xdr:to>
    <xdr:sp macro="" textlink="">
      <xdr:nvSpPr>
        <xdr:cNvPr id="222" name="円/楕円 221">
          <a:extLst>
            <a:ext uri="{FF2B5EF4-FFF2-40B4-BE49-F238E27FC236}">
              <a16:creationId xmlns:a16="http://schemas.microsoft.com/office/drawing/2014/main" xmlns="" id="{00000000-0008-0000-0300-0000DE000000}"/>
            </a:ext>
          </a:extLst>
        </xdr:cNvPr>
        <xdr:cNvSpPr/>
      </xdr:nvSpPr>
      <xdr:spPr>
        <a:xfrm>
          <a:off x="1397000" y="1396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15803</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066800" y="1373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本町は採用年数の偏りにより、比較的若い人材が管理職に就いていることが類似団体よりも数値が高くなっている要因と考えられる。</a:t>
          </a:r>
        </a:p>
        <a:p>
          <a:r>
            <a:rPr kumimoji="1" lang="ja-JP" altLang="en-US" sz="1300">
              <a:latin typeface="ＭＳ Ｐゴシック"/>
            </a:rPr>
            <a:t>　今後も国の動向に合わせて、適正な給与水準の維持に努める。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88054</xdr:rowOff>
    </xdr:from>
    <xdr:to>
      <xdr:col>24</xdr:col>
      <xdr:colOff>558800</xdr:colOff>
      <xdr:row>85</xdr:row>
      <xdr:rowOff>120227</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6179800" y="146613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a:extLst>
            <a:ext uri="{FF2B5EF4-FFF2-40B4-BE49-F238E27FC236}">
              <a16:creationId xmlns:a16="http://schemas.microsoft.com/office/drawing/2014/main" xmlns="" id="{00000000-0008-0000-0300-000003010000}"/>
            </a:ext>
          </a:extLst>
        </xdr:cNvPr>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47837</xdr:rowOff>
    </xdr:from>
    <xdr:to>
      <xdr:col>23</xdr:col>
      <xdr:colOff>406400</xdr:colOff>
      <xdr:row>85</xdr:row>
      <xdr:rowOff>120227</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46210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a:extLst>
            <a:ext uri="{FF2B5EF4-FFF2-40B4-BE49-F238E27FC236}">
              <a16:creationId xmlns:a16="http://schemas.microsoft.com/office/drawing/2014/main" xmlns="" id="{00000000-0008-0000-0300-000005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47837</xdr:rowOff>
    </xdr:from>
    <xdr:to>
      <xdr:col>22</xdr:col>
      <xdr:colOff>203200</xdr:colOff>
      <xdr:row>85</xdr:row>
      <xdr:rowOff>136313</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4401800" y="146210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a:extLst>
            <a:ext uri="{FF2B5EF4-FFF2-40B4-BE49-F238E27FC236}">
              <a16:creationId xmlns:a16="http://schemas.microsoft.com/office/drawing/2014/main" xmlns="" id="{00000000-0008-0000-0300-000008010000}"/>
            </a:ext>
          </a:extLst>
        </xdr:cNvPr>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136313</xdr:rowOff>
    </xdr:from>
    <xdr:to>
      <xdr:col>21</xdr:col>
      <xdr:colOff>0</xdr:colOff>
      <xdr:row>88</xdr:row>
      <xdr:rowOff>152823</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3512800" y="14709563"/>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a:extLst>
            <a:ext uri="{FF2B5EF4-FFF2-40B4-BE49-F238E27FC236}">
              <a16:creationId xmlns:a16="http://schemas.microsoft.com/office/drawing/2014/main" xmlns="" id="{00000000-0008-0000-0300-00000B010000}"/>
            </a:ext>
          </a:extLst>
        </xdr:cNvPr>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a:extLst>
            <a:ext uri="{FF2B5EF4-FFF2-40B4-BE49-F238E27FC236}">
              <a16:creationId xmlns:a16="http://schemas.microsoft.com/office/drawing/2014/main" xmlns="" id="{00000000-0008-0000-0300-00000D010000}"/>
            </a:ext>
          </a:extLst>
        </xdr:cNvPr>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76" name="円/楕円 275">
          <a:extLst>
            <a:ext uri="{FF2B5EF4-FFF2-40B4-BE49-F238E27FC236}">
              <a16:creationId xmlns:a16="http://schemas.microsoft.com/office/drawing/2014/main" xmlns="" id="{00000000-0008-0000-0300-000014010000}"/>
            </a:ext>
          </a:extLst>
        </xdr:cNvPr>
        <xdr:cNvSpPr/>
      </xdr:nvSpPr>
      <xdr:spPr>
        <a:xfrm>
          <a:off x="169672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9331</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5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8" name="円/楕円 277">
          <a:extLst>
            <a:ext uri="{FF2B5EF4-FFF2-40B4-BE49-F238E27FC236}">
              <a16:creationId xmlns:a16="http://schemas.microsoft.com/office/drawing/2014/main" xmlns="" id="{00000000-0008-0000-0300-000016010000}"/>
            </a:ext>
          </a:extLst>
        </xdr:cNvPr>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168487</xdr:rowOff>
    </xdr:from>
    <xdr:to>
      <xdr:col>22</xdr:col>
      <xdr:colOff>254000</xdr:colOff>
      <xdr:row>85</xdr:row>
      <xdr:rowOff>98637</xdr:rowOff>
    </xdr:to>
    <xdr:sp macro="" textlink="">
      <xdr:nvSpPr>
        <xdr:cNvPr id="280" name="円/楕円 279">
          <a:extLst>
            <a:ext uri="{FF2B5EF4-FFF2-40B4-BE49-F238E27FC236}">
              <a16:creationId xmlns:a16="http://schemas.microsoft.com/office/drawing/2014/main" xmlns="" id="{00000000-0008-0000-0300-000018010000}"/>
            </a:ext>
          </a:extLst>
        </xdr:cNvPr>
        <xdr:cNvSpPr/>
      </xdr:nvSpPr>
      <xdr:spPr>
        <a:xfrm>
          <a:off x="15240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83414</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85513</xdr:rowOff>
    </xdr:from>
    <xdr:to>
      <xdr:col>21</xdr:col>
      <xdr:colOff>50800</xdr:colOff>
      <xdr:row>86</xdr:row>
      <xdr:rowOff>15663</xdr:rowOff>
    </xdr:to>
    <xdr:sp macro="" textlink="">
      <xdr:nvSpPr>
        <xdr:cNvPr id="282" name="円/楕円 281">
          <a:extLst>
            <a:ext uri="{FF2B5EF4-FFF2-40B4-BE49-F238E27FC236}">
              <a16:creationId xmlns:a16="http://schemas.microsoft.com/office/drawing/2014/main" xmlns="" id="{00000000-0008-0000-0300-00001A010000}"/>
            </a:ext>
          </a:extLst>
        </xdr:cNvPr>
        <xdr:cNvSpPr/>
      </xdr:nvSpPr>
      <xdr:spPr>
        <a:xfrm>
          <a:off x="14351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102023</xdr:rowOff>
    </xdr:from>
    <xdr:to>
      <xdr:col>19</xdr:col>
      <xdr:colOff>533400</xdr:colOff>
      <xdr:row>89</xdr:row>
      <xdr:rowOff>32173</xdr:rowOff>
    </xdr:to>
    <xdr:sp macro="" textlink="">
      <xdr:nvSpPr>
        <xdr:cNvPr id="284" name="円/楕円 283">
          <a:extLst>
            <a:ext uri="{FF2B5EF4-FFF2-40B4-BE49-F238E27FC236}">
              <a16:creationId xmlns:a16="http://schemas.microsoft.com/office/drawing/2014/main" xmlns="" id="{00000000-0008-0000-0300-00001C010000}"/>
            </a:ext>
          </a:extLst>
        </xdr:cNvPr>
        <xdr:cNvSpPr/>
      </xdr:nvSpPr>
      <xdr:spPr>
        <a:xfrm>
          <a:off x="13462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16950</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と比較して職員数については増減していないが、人口の減少により０．２２ポイント増加している。今後も、原則職員採用を凍結し、課・係の統廃合等による職員数の削減を行うことで行財政のスリム化を行う。</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96055</xdr:rowOff>
    </xdr:from>
    <xdr:to>
      <xdr:col>24</xdr:col>
      <xdr:colOff>558800</xdr:colOff>
      <xdr:row>61</xdr:row>
      <xdr:rowOff>113750</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554505"/>
          <a:ext cx="8382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a:extLst>
            <a:ext uri="{FF2B5EF4-FFF2-40B4-BE49-F238E27FC236}">
              <a16:creationId xmlns:a16="http://schemas.microsoft.com/office/drawing/2014/main" xmlns="" id="{00000000-0008-0000-0300-000042010000}"/>
            </a:ext>
          </a:extLst>
        </xdr:cNvPr>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96055</xdr:rowOff>
    </xdr:from>
    <xdr:to>
      <xdr:col>23</xdr:col>
      <xdr:colOff>406400</xdr:colOff>
      <xdr:row>61</xdr:row>
      <xdr:rowOff>149944</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flipV="1">
          <a:off x="15290800" y="10554505"/>
          <a:ext cx="889000" cy="5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a:extLst>
            <a:ext uri="{FF2B5EF4-FFF2-40B4-BE49-F238E27FC236}">
              <a16:creationId xmlns:a16="http://schemas.microsoft.com/office/drawing/2014/main" xmlns="" id="{00000000-0008-0000-0300-000044010000}"/>
            </a:ext>
          </a:extLst>
        </xdr:cNvPr>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100881</xdr:rowOff>
    </xdr:from>
    <xdr:to>
      <xdr:col>22</xdr:col>
      <xdr:colOff>203200</xdr:colOff>
      <xdr:row>61</xdr:row>
      <xdr:rowOff>149944</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0559331"/>
          <a:ext cx="889000" cy="4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a:extLst>
            <a:ext uri="{FF2B5EF4-FFF2-40B4-BE49-F238E27FC236}">
              <a16:creationId xmlns:a16="http://schemas.microsoft.com/office/drawing/2014/main" xmlns="" id="{00000000-0008-0000-0300-000047010000}"/>
            </a:ext>
          </a:extLst>
        </xdr:cNvPr>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29294</xdr:rowOff>
    </xdr:from>
    <xdr:to>
      <xdr:col>21</xdr:col>
      <xdr:colOff>0</xdr:colOff>
      <xdr:row>61</xdr:row>
      <xdr:rowOff>100881</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0487744"/>
          <a:ext cx="889000" cy="7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a:extLst>
            <a:ext uri="{FF2B5EF4-FFF2-40B4-BE49-F238E27FC236}">
              <a16:creationId xmlns:a16="http://schemas.microsoft.com/office/drawing/2014/main" xmlns="" id="{00000000-0008-0000-0300-00004A010000}"/>
            </a:ext>
          </a:extLst>
        </xdr:cNvPr>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a:extLst>
            <a:ext uri="{FF2B5EF4-FFF2-40B4-BE49-F238E27FC236}">
              <a16:creationId xmlns:a16="http://schemas.microsoft.com/office/drawing/2014/main" xmlns="" id="{00000000-0008-0000-0300-00004C010000}"/>
            </a:ext>
          </a:extLst>
        </xdr:cNvPr>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62950</xdr:rowOff>
    </xdr:from>
    <xdr:to>
      <xdr:col>24</xdr:col>
      <xdr:colOff>609600</xdr:colOff>
      <xdr:row>61</xdr:row>
      <xdr:rowOff>164550</xdr:rowOff>
    </xdr:to>
    <xdr:sp macro="" textlink="">
      <xdr:nvSpPr>
        <xdr:cNvPr id="339" name="円/楕円 338">
          <a:extLst>
            <a:ext uri="{FF2B5EF4-FFF2-40B4-BE49-F238E27FC236}">
              <a16:creationId xmlns:a16="http://schemas.microsoft.com/office/drawing/2014/main" xmlns="" id="{00000000-0008-0000-0300-000053010000}"/>
            </a:ext>
          </a:extLst>
        </xdr:cNvPr>
        <xdr:cNvSpPr/>
      </xdr:nvSpPr>
      <xdr:spPr>
        <a:xfrm>
          <a:off x="16967200" y="105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79477</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3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45255</xdr:rowOff>
    </xdr:from>
    <xdr:to>
      <xdr:col>23</xdr:col>
      <xdr:colOff>457200</xdr:colOff>
      <xdr:row>61</xdr:row>
      <xdr:rowOff>146855</xdr:rowOff>
    </xdr:to>
    <xdr:sp macro="" textlink="">
      <xdr:nvSpPr>
        <xdr:cNvPr id="341" name="円/楕円 340">
          <a:extLst>
            <a:ext uri="{FF2B5EF4-FFF2-40B4-BE49-F238E27FC236}">
              <a16:creationId xmlns:a16="http://schemas.microsoft.com/office/drawing/2014/main" xmlns="" id="{00000000-0008-0000-0300-000055010000}"/>
            </a:ext>
          </a:extLst>
        </xdr:cNvPr>
        <xdr:cNvSpPr/>
      </xdr:nvSpPr>
      <xdr:spPr>
        <a:xfrm>
          <a:off x="16129000" y="105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157032</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272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99144</xdr:rowOff>
    </xdr:from>
    <xdr:to>
      <xdr:col>22</xdr:col>
      <xdr:colOff>254000</xdr:colOff>
      <xdr:row>62</xdr:row>
      <xdr:rowOff>29294</xdr:rowOff>
    </xdr:to>
    <xdr:sp macro="" textlink="">
      <xdr:nvSpPr>
        <xdr:cNvPr id="343" name="円/楕円 342">
          <a:extLst>
            <a:ext uri="{FF2B5EF4-FFF2-40B4-BE49-F238E27FC236}">
              <a16:creationId xmlns:a16="http://schemas.microsoft.com/office/drawing/2014/main" xmlns="" id="{00000000-0008-0000-0300-000057010000}"/>
            </a:ext>
          </a:extLst>
        </xdr:cNvPr>
        <xdr:cNvSpPr/>
      </xdr:nvSpPr>
      <xdr:spPr>
        <a:xfrm>
          <a:off x="15240000" y="105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14071</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64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50081</xdr:rowOff>
    </xdr:from>
    <xdr:to>
      <xdr:col>21</xdr:col>
      <xdr:colOff>50800</xdr:colOff>
      <xdr:row>61</xdr:row>
      <xdr:rowOff>151681</xdr:rowOff>
    </xdr:to>
    <xdr:sp macro="" textlink="">
      <xdr:nvSpPr>
        <xdr:cNvPr id="345" name="円/楕円 344">
          <a:extLst>
            <a:ext uri="{FF2B5EF4-FFF2-40B4-BE49-F238E27FC236}">
              <a16:creationId xmlns:a16="http://schemas.microsoft.com/office/drawing/2014/main" xmlns="" id="{00000000-0008-0000-0300-000059010000}"/>
            </a:ext>
          </a:extLst>
        </xdr:cNvPr>
        <xdr:cNvSpPr/>
      </xdr:nvSpPr>
      <xdr:spPr>
        <a:xfrm>
          <a:off x="14351000" y="1050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161858</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27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149944</xdr:rowOff>
    </xdr:from>
    <xdr:to>
      <xdr:col>19</xdr:col>
      <xdr:colOff>533400</xdr:colOff>
      <xdr:row>61</xdr:row>
      <xdr:rowOff>80094</xdr:rowOff>
    </xdr:to>
    <xdr:sp macro="" textlink="">
      <xdr:nvSpPr>
        <xdr:cNvPr id="347" name="円/楕円 346">
          <a:extLst>
            <a:ext uri="{FF2B5EF4-FFF2-40B4-BE49-F238E27FC236}">
              <a16:creationId xmlns:a16="http://schemas.microsoft.com/office/drawing/2014/main" xmlns="" id="{00000000-0008-0000-0300-00005B010000}"/>
            </a:ext>
          </a:extLst>
        </xdr:cNvPr>
        <xdr:cNvSpPr/>
      </xdr:nvSpPr>
      <xdr:spPr>
        <a:xfrm>
          <a:off x="13462000" y="104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90271</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20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４年度、１５年度に実施した事業に伴う起債の償還が平成２７年度で終了したため、昨年に比べ１．４％減少した。近年は減少傾向にあるものの、依然として高い数値であることは変わりなく、投資的事業の計画的実施により、起債の抑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a:extLst>
            <a:ext uri="{FF2B5EF4-FFF2-40B4-BE49-F238E27FC236}">
              <a16:creationId xmlns:a16="http://schemas.microsoft.com/office/drawing/2014/main" xmlns=""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43</xdr:row>
      <xdr:rowOff>79163</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7018000" y="6269143"/>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51240</xdr:rowOff>
    </xdr:from>
    <xdr:ext cx="762000" cy="259045"/>
    <xdr:sp macro="" textlink="">
      <xdr:nvSpPr>
        <xdr:cNvPr id="378" name="公債費負担の状況最小値テキスト">
          <a:extLst>
            <a:ext uri="{FF2B5EF4-FFF2-40B4-BE49-F238E27FC236}">
              <a16:creationId xmlns:a16="http://schemas.microsoft.com/office/drawing/2014/main" xmlns="" id="{00000000-0008-0000-0300-00007A010000}"/>
            </a:ext>
          </a:extLst>
        </xdr:cNvPr>
        <xdr:cNvSpPr txBox="1"/>
      </xdr:nvSpPr>
      <xdr:spPr>
        <a:xfrm>
          <a:off x="17106900" y="742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43</xdr:row>
      <xdr:rowOff>79163</xdr:rowOff>
    </xdr:from>
    <xdr:to>
      <xdr:col>24</xdr:col>
      <xdr:colOff>647700</xdr:colOff>
      <xdr:row>43</xdr:row>
      <xdr:rowOff>79163</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745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80" name="公債費負担の状況最大値テキスト">
          <a:extLst>
            <a:ext uri="{FF2B5EF4-FFF2-40B4-BE49-F238E27FC236}">
              <a16:creationId xmlns:a16="http://schemas.microsoft.com/office/drawing/2014/main" xmlns="" id="{00000000-0008-0000-0300-00007C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17356</xdr:rowOff>
    </xdr:from>
    <xdr:to>
      <xdr:col>24</xdr:col>
      <xdr:colOff>558800</xdr:colOff>
      <xdr:row>42</xdr:row>
      <xdr:rowOff>129963</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6179800" y="7218256"/>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151571</xdr:rowOff>
    </xdr:from>
    <xdr:ext cx="762000" cy="259045"/>
    <xdr:sp macro="" textlink="">
      <xdr:nvSpPr>
        <xdr:cNvPr id="383" name="公債費負担の状況平均値テキスト">
          <a:extLst>
            <a:ext uri="{FF2B5EF4-FFF2-40B4-BE49-F238E27FC236}">
              <a16:creationId xmlns:a16="http://schemas.microsoft.com/office/drawing/2014/main" xmlns="" id="{00000000-0008-0000-0300-00007F010000}"/>
            </a:ext>
          </a:extLst>
        </xdr:cNvPr>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84" name="フローチャート : 判断 383">
          <a:extLst>
            <a:ext uri="{FF2B5EF4-FFF2-40B4-BE49-F238E27FC236}">
              <a16:creationId xmlns:a16="http://schemas.microsoft.com/office/drawing/2014/main" xmlns="" id="{00000000-0008-0000-0300-000080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129963</xdr:rowOff>
    </xdr:from>
    <xdr:to>
      <xdr:col>23</xdr:col>
      <xdr:colOff>406400</xdr:colOff>
      <xdr:row>43</xdr:row>
      <xdr:rowOff>63077</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5290800" y="733086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143087</xdr:rowOff>
    </xdr:from>
    <xdr:to>
      <xdr:col>23</xdr:col>
      <xdr:colOff>457200</xdr:colOff>
      <xdr:row>40</xdr:row>
      <xdr:rowOff>73237</xdr:rowOff>
    </xdr:to>
    <xdr:sp macro="" textlink="">
      <xdr:nvSpPr>
        <xdr:cNvPr id="386" name="フローチャート : 判断 385">
          <a:extLst>
            <a:ext uri="{FF2B5EF4-FFF2-40B4-BE49-F238E27FC236}">
              <a16:creationId xmlns:a16="http://schemas.microsoft.com/office/drawing/2014/main" xmlns="" id="{00000000-0008-0000-0300-000082010000}"/>
            </a:ext>
          </a:extLst>
        </xdr:cNvPr>
        <xdr:cNvSpPr/>
      </xdr:nvSpPr>
      <xdr:spPr>
        <a:xfrm>
          <a:off x="16129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83414</xdr:rowOff>
    </xdr:from>
    <xdr:ext cx="7366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63077</xdr:rowOff>
    </xdr:from>
    <xdr:to>
      <xdr:col>22</xdr:col>
      <xdr:colOff>203200</xdr:colOff>
      <xdr:row>43</xdr:row>
      <xdr:rowOff>119380</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4401800" y="74354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89" name="フローチャート : 判断 388">
          <a:extLst>
            <a:ext uri="{FF2B5EF4-FFF2-40B4-BE49-F238E27FC236}">
              <a16:creationId xmlns:a16="http://schemas.microsoft.com/office/drawing/2014/main" xmlns="" id="{00000000-0008-0000-0300-000085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119380</xdr:rowOff>
    </xdr:from>
    <xdr:to>
      <xdr:col>21</xdr:col>
      <xdr:colOff>0</xdr:colOff>
      <xdr:row>43</xdr:row>
      <xdr:rowOff>151554</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3512800" y="74917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116417</xdr:rowOff>
    </xdr:from>
    <xdr:to>
      <xdr:col>21</xdr:col>
      <xdr:colOff>50800</xdr:colOff>
      <xdr:row>41</xdr:row>
      <xdr:rowOff>46567</xdr:rowOff>
    </xdr:to>
    <xdr:sp macro="" textlink="">
      <xdr:nvSpPr>
        <xdr:cNvPr id="392" name="フローチャート : 判断 391">
          <a:extLst>
            <a:ext uri="{FF2B5EF4-FFF2-40B4-BE49-F238E27FC236}">
              <a16:creationId xmlns:a16="http://schemas.microsoft.com/office/drawing/2014/main" xmlns="" id="{00000000-0008-0000-0300-000088010000}"/>
            </a:ext>
          </a:extLst>
        </xdr:cNvPr>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56744</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17356</xdr:rowOff>
    </xdr:from>
    <xdr:to>
      <xdr:col>19</xdr:col>
      <xdr:colOff>533400</xdr:colOff>
      <xdr:row>41</xdr:row>
      <xdr:rowOff>118956</xdr:rowOff>
    </xdr:to>
    <xdr:sp macro="" textlink="">
      <xdr:nvSpPr>
        <xdr:cNvPr id="394" name="フローチャート : 判断 393">
          <a:extLst>
            <a:ext uri="{FF2B5EF4-FFF2-40B4-BE49-F238E27FC236}">
              <a16:creationId xmlns:a16="http://schemas.microsoft.com/office/drawing/2014/main" xmlns="" id="{00000000-0008-0000-0300-00008A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129133</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138006</xdr:rowOff>
    </xdr:from>
    <xdr:to>
      <xdr:col>24</xdr:col>
      <xdr:colOff>609600</xdr:colOff>
      <xdr:row>42</xdr:row>
      <xdr:rowOff>68156</xdr:rowOff>
    </xdr:to>
    <xdr:sp macro="" textlink="">
      <xdr:nvSpPr>
        <xdr:cNvPr id="401" name="円/楕円 400">
          <a:extLst>
            <a:ext uri="{FF2B5EF4-FFF2-40B4-BE49-F238E27FC236}">
              <a16:creationId xmlns:a16="http://schemas.microsoft.com/office/drawing/2014/main" xmlns="" id="{00000000-0008-0000-0300-000091010000}"/>
            </a:ext>
          </a:extLst>
        </xdr:cNvPr>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110083</xdr:rowOff>
    </xdr:from>
    <xdr:ext cx="762000" cy="259045"/>
    <xdr:sp macro="" textlink="">
      <xdr:nvSpPr>
        <xdr:cNvPr id="402" name="公債費負担の状況該当値テキスト">
          <a:extLst>
            <a:ext uri="{FF2B5EF4-FFF2-40B4-BE49-F238E27FC236}">
              <a16:creationId xmlns:a16="http://schemas.microsoft.com/office/drawing/2014/main" xmlns="" id="{00000000-0008-0000-0300-000092010000}"/>
            </a:ext>
          </a:extLst>
        </xdr:cNvPr>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79163</xdr:rowOff>
    </xdr:from>
    <xdr:to>
      <xdr:col>23</xdr:col>
      <xdr:colOff>457200</xdr:colOff>
      <xdr:row>43</xdr:row>
      <xdr:rowOff>9313</xdr:rowOff>
    </xdr:to>
    <xdr:sp macro="" textlink="">
      <xdr:nvSpPr>
        <xdr:cNvPr id="403" name="円/楕円 402">
          <a:extLst>
            <a:ext uri="{FF2B5EF4-FFF2-40B4-BE49-F238E27FC236}">
              <a16:creationId xmlns:a16="http://schemas.microsoft.com/office/drawing/2014/main" xmlns="" id="{00000000-0008-0000-0300-000093010000}"/>
            </a:ext>
          </a:extLst>
        </xdr:cNvPr>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165540</xdr:rowOff>
    </xdr:from>
    <xdr:ext cx="7366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12277</xdr:rowOff>
    </xdr:from>
    <xdr:to>
      <xdr:col>22</xdr:col>
      <xdr:colOff>254000</xdr:colOff>
      <xdr:row>43</xdr:row>
      <xdr:rowOff>113877</xdr:rowOff>
    </xdr:to>
    <xdr:sp macro="" textlink="">
      <xdr:nvSpPr>
        <xdr:cNvPr id="405" name="円/楕円 404">
          <a:extLst>
            <a:ext uri="{FF2B5EF4-FFF2-40B4-BE49-F238E27FC236}">
              <a16:creationId xmlns:a16="http://schemas.microsoft.com/office/drawing/2014/main" xmlns="" id="{00000000-0008-0000-0300-000095010000}"/>
            </a:ext>
          </a:extLst>
        </xdr:cNvPr>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98654</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68580</xdr:rowOff>
    </xdr:from>
    <xdr:to>
      <xdr:col>21</xdr:col>
      <xdr:colOff>50800</xdr:colOff>
      <xdr:row>43</xdr:row>
      <xdr:rowOff>170180</xdr:rowOff>
    </xdr:to>
    <xdr:sp macro="" textlink="">
      <xdr:nvSpPr>
        <xdr:cNvPr id="407" name="円/楕円 406">
          <a:extLst>
            <a:ext uri="{FF2B5EF4-FFF2-40B4-BE49-F238E27FC236}">
              <a16:creationId xmlns:a16="http://schemas.microsoft.com/office/drawing/2014/main" xmlns="" id="{00000000-0008-0000-0300-000097010000}"/>
            </a:ext>
          </a:extLst>
        </xdr:cNvPr>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154957</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100754</xdr:rowOff>
    </xdr:from>
    <xdr:to>
      <xdr:col>19</xdr:col>
      <xdr:colOff>533400</xdr:colOff>
      <xdr:row>44</xdr:row>
      <xdr:rowOff>30904</xdr:rowOff>
    </xdr:to>
    <xdr:sp macro="" textlink="">
      <xdr:nvSpPr>
        <xdr:cNvPr id="409" name="円/楕円 408">
          <a:extLst>
            <a:ext uri="{FF2B5EF4-FFF2-40B4-BE49-F238E27FC236}">
              <a16:creationId xmlns:a16="http://schemas.microsoft.com/office/drawing/2014/main" xmlns="" id="{00000000-0008-0000-0300-000099010000}"/>
            </a:ext>
          </a:extLst>
        </xdr:cNvPr>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15681</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元利償還金の減少に伴う算入公債費の減少や、基金の積み立てによる充当可能財源等の増加により昨年に比べ３．３％減少した。</a:t>
          </a:r>
        </a:p>
        <a:p>
          <a:r>
            <a:rPr kumimoji="1" lang="ja-JP" altLang="en-US" sz="1300">
              <a:latin typeface="ＭＳ Ｐゴシック"/>
            </a:rPr>
            <a:t>　今後も基金取崩しを避けるため、事務事業採択委員会により真に必要な事業を見極め、事業実施の適正化を図ることで将来負担の軽減に努める。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a:extLst>
            <a:ext uri="{FF2B5EF4-FFF2-40B4-BE49-F238E27FC236}">
              <a16:creationId xmlns:a16="http://schemas.microsoft.com/office/drawing/2014/main" xmlns=""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38" name="将来負担の状況最小値テキスト">
          <a:extLst>
            <a:ext uri="{FF2B5EF4-FFF2-40B4-BE49-F238E27FC236}">
              <a16:creationId xmlns:a16="http://schemas.microsoft.com/office/drawing/2014/main" xmlns="" id="{00000000-0008-0000-0300-0000B6010000}"/>
            </a:ext>
          </a:extLst>
        </xdr:cNvPr>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a:extLst>
            <a:ext uri="{FF2B5EF4-FFF2-40B4-BE49-F238E27FC236}">
              <a16:creationId xmlns:a16="http://schemas.microsoft.com/office/drawing/2014/main" xmlns="" id="{00000000-0008-0000-0300-0000B8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87935</xdr:rowOff>
    </xdr:from>
    <xdr:to>
      <xdr:col>24</xdr:col>
      <xdr:colOff>558800</xdr:colOff>
      <xdr:row>18</xdr:row>
      <xdr:rowOff>119786</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6179800" y="3174035"/>
          <a:ext cx="8382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4" name="フローチャート : 判断 443">
          <a:extLst>
            <a:ext uri="{FF2B5EF4-FFF2-40B4-BE49-F238E27FC236}">
              <a16:creationId xmlns:a16="http://schemas.microsoft.com/office/drawing/2014/main" xmlns="" id="{00000000-0008-0000-0300-0000BC010000}"/>
            </a:ext>
          </a:extLst>
        </xdr:cNvPr>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119786</xdr:rowOff>
    </xdr:from>
    <xdr:to>
      <xdr:col>23</xdr:col>
      <xdr:colOff>406400</xdr:colOff>
      <xdr:row>19</xdr:row>
      <xdr:rowOff>138481</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5290800" y="3205886"/>
          <a:ext cx="889000" cy="1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46" name="フローチャート : 判断 445">
          <a:extLst>
            <a:ext uri="{FF2B5EF4-FFF2-40B4-BE49-F238E27FC236}">
              <a16:creationId xmlns:a16="http://schemas.microsoft.com/office/drawing/2014/main" xmlns="" id="{00000000-0008-0000-0300-0000BE010000}"/>
            </a:ext>
          </a:extLst>
        </xdr:cNvPr>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50648</xdr:rowOff>
    </xdr:from>
    <xdr:to>
      <xdr:col>22</xdr:col>
      <xdr:colOff>203200</xdr:colOff>
      <xdr:row>19</xdr:row>
      <xdr:rowOff>138481</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4401800" y="3308198"/>
          <a:ext cx="8890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49" name="フローチャート : 判断 448">
          <a:extLst>
            <a:ext uri="{FF2B5EF4-FFF2-40B4-BE49-F238E27FC236}">
              <a16:creationId xmlns:a16="http://schemas.microsoft.com/office/drawing/2014/main" xmlns="" id="{00000000-0008-0000-0300-0000C1010000}"/>
            </a:ext>
          </a:extLst>
        </xdr:cNvPr>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72492</xdr:rowOff>
    </xdr:from>
    <xdr:to>
      <xdr:col>21</xdr:col>
      <xdr:colOff>0</xdr:colOff>
      <xdr:row>19</xdr:row>
      <xdr:rowOff>50648</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a:off x="13512800" y="315859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2" name="フローチャート : 判断 451">
          <a:extLst>
            <a:ext uri="{FF2B5EF4-FFF2-40B4-BE49-F238E27FC236}">
              <a16:creationId xmlns:a16="http://schemas.microsoft.com/office/drawing/2014/main" xmlns="" id="{00000000-0008-0000-0300-0000C4010000}"/>
            </a:ext>
          </a:extLst>
        </xdr:cNvPr>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4" name="フローチャート : 判断 453">
          <a:extLst>
            <a:ext uri="{FF2B5EF4-FFF2-40B4-BE49-F238E27FC236}">
              <a16:creationId xmlns:a16="http://schemas.microsoft.com/office/drawing/2014/main" xmlns="" id="{00000000-0008-0000-0300-0000C6010000}"/>
            </a:ext>
          </a:extLst>
        </xdr:cNvPr>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37135</xdr:rowOff>
    </xdr:from>
    <xdr:to>
      <xdr:col>24</xdr:col>
      <xdr:colOff>609600</xdr:colOff>
      <xdr:row>18</xdr:row>
      <xdr:rowOff>138735</xdr:rowOff>
    </xdr:to>
    <xdr:sp macro="" textlink="">
      <xdr:nvSpPr>
        <xdr:cNvPr id="461" name="円/楕円 460">
          <a:extLst>
            <a:ext uri="{FF2B5EF4-FFF2-40B4-BE49-F238E27FC236}">
              <a16:creationId xmlns:a16="http://schemas.microsoft.com/office/drawing/2014/main" xmlns="" id="{00000000-0008-0000-0300-0000CD010000}"/>
            </a:ext>
          </a:extLst>
        </xdr:cNvPr>
        <xdr:cNvSpPr/>
      </xdr:nvSpPr>
      <xdr:spPr>
        <a:xfrm>
          <a:off x="16967200" y="31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9212</xdr:rowOff>
    </xdr:from>
    <xdr:ext cx="762000" cy="259045"/>
    <xdr:sp macro="" textlink="">
      <xdr:nvSpPr>
        <xdr:cNvPr id="462" name="将来負担の状況該当値テキスト">
          <a:extLst>
            <a:ext uri="{FF2B5EF4-FFF2-40B4-BE49-F238E27FC236}">
              <a16:creationId xmlns:a16="http://schemas.microsoft.com/office/drawing/2014/main" xmlns="" id="{00000000-0008-0000-0300-0000CE010000}"/>
            </a:ext>
          </a:extLst>
        </xdr:cNvPr>
        <xdr:cNvSpPr txBox="1"/>
      </xdr:nvSpPr>
      <xdr:spPr>
        <a:xfrm>
          <a:off x="17106900" y="309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68986</xdr:rowOff>
    </xdr:from>
    <xdr:to>
      <xdr:col>23</xdr:col>
      <xdr:colOff>457200</xdr:colOff>
      <xdr:row>18</xdr:row>
      <xdr:rowOff>170586</xdr:rowOff>
    </xdr:to>
    <xdr:sp macro="" textlink="">
      <xdr:nvSpPr>
        <xdr:cNvPr id="463" name="円/楕円 462">
          <a:extLst>
            <a:ext uri="{FF2B5EF4-FFF2-40B4-BE49-F238E27FC236}">
              <a16:creationId xmlns:a16="http://schemas.microsoft.com/office/drawing/2014/main" xmlns="" id="{00000000-0008-0000-0300-0000CF010000}"/>
            </a:ext>
          </a:extLst>
        </xdr:cNvPr>
        <xdr:cNvSpPr/>
      </xdr:nvSpPr>
      <xdr:spPr>
        <a:xfrm>
          <a:off x="16129000" y="315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155363</xdr:rowOff>
    </xdr:from>
    <xdr:ext cx="7366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798800" y="324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87681</xdr:rowOff>
    </xdr:from>
    <xdr:to>
      <xdr:col>22</xdr:col>
      <xdr:colOff>254000</xdr:colOff>
      <xdr:row>20</xdr:row>
      <xdr:rowOff>17831</xdr:rowOff>
    </xdr:to>
    <xdr:sp macro="" textlink="">
      <xdr:nvSpPr>
        <xdr:cNvPr id="465" name="円/楕円 464">
          <a:extLst>
            <a:ext uri="{FF2B5EF4-FFF2-40B4-BE49-F238E27FC236}">
              <a16:creationId xmlns:a16="http://schemas.microsoft.com/office/drawing/2014/main" xmlns="" id="{00000000-0008-0000-0300-0000D1010000}"/>
            </a:ext>
          </a:extLst>
        </xdr:cNvPr>
        <xdr:cNvSpPr/>
      </xdr:nvSpPr>
      <xdr:spPr>
        <a:xfrm>
          <a:off x="15240000" y="334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2608</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4909800" y="343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171298</xdr:rowOff>
    </xdr:from>
    <xdr:to>
      <xdr:col>21</xdr:col>
      <xdr:colOff>50800</xdr:colOff>
      <xdr:row>19</xdr:row>
      <xdr:rowOff>101448</xdr:rowOff>
    </xdr:to>
    <xdr:sp macro="" textlink="">
      <xdr:nvSpPr>
        <xdr:cNvPr id="467" name="円/楕円 466">
          <a:extLst>
            <a:ext uri="{FF2B5EF4-FFF2-40B4-BE49-F238E27FC236}">
              <a16:creationId xmlns:a16="http://schemas.microsoft.com/office/drawing/2014/main" xmlns="" id="{00000000-0008-0000-0300-0000D3010000}"/>
            </a:ext>
          </a:extLst>
        </xdr:cNvPr>
        <xdr:cNvSpPr/>
      </xdr:nvSpPr>
      <xdr:spPr>
        <a:xfrm>
          <a:off x="14351000" y="325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86225</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020800" y="334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21692</xdr:rowOff>
    </xdr:from>
    <xdr:to>
      <xdr:col>19</xdr:col>
      <xdr:colOff>533400</xdr:colOff>
      <xdr:row>18</xdr:row>
      <xdr:rowOff>123292</xdr:rowOff>
    </xdr:to>
    <xdr:sp macro="" textlink="">
      <xdr:nvSpPr>
        <xdr:cNvPr id="469" name="円/楕円 468">
          <a:extLst>
            <a:ext uri="{FF2B5EF4-FFF2-40B4-BE49-F238E27FC236}">
              <a16:creationId xmlns:a16="http://schemas.microsoft.com/office/drawing/2014/main" xmlns="" id="{00000000-0008-0000-0300-0000D5010000}"/>
            </a:ext>
          </a:extLst>
        </xdr:cNvPr>
        <xdr:cNvSpPr/>
      </xdr:nvSpPr>
      <xdr:spPr>
        <a:xfrm>
          <a:off x="13462000" y="31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108069</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3131800" y="31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8,014
7,841
14.18
4,711,231
4,439,893
265,140
2,724,422
4,882,282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74.9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職員手当の減少により、前年度に比べて０．８ポイント減少した。</a:t>
          </a:r>
        </a:p>
        <a:p>
          <a:r>
            <a:rPr kumimoji="1" lang="ja-JP" altLang="en-US" sz="1300">
              <a:latin typeface="ＭＳ Ｐゴシック"/>
            </a:rPr>
            <a:t>　人件費の抑制は、本町の行財政改革を行う上で取り組むべき課題である。今後も原則職員採用を凍結し、職員数の削減を基本に、給与に関する特例条例を制定し人件費の抑制に努める。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142240</xdr:rowOff>
    </xdr:from>
    <xdr:to>
      <xdr:col>7</xdr:col>
      <xdr:colOff>15875</xdr:colOff>
      <xdr:row>37</xdr:row>
      <xdr:rowOff>31750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3144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31750</xdr:rowOff>
    </xdr:from>
    <xdr:to>
      <xdr:col>5</xdr:col>
      <xdr:colOff>549275</xdr:colOff>
      <xdr:row>38</xdr:row>
      <xdr:rowOff>5080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3754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a:extLst>
            <a:ext uri="{FF2B5EF4-FFF2-40B4-BE49-F238E27FC236}">
              <a16:creationId xmlns:a16="http://schemas.microsoft.com/office/drawing/2014/main" xmlns=""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168910</xdr:rowOff>
    </xdr:from>
    <xdr:to>
      <xdr:col>4</xdr:col>
      <xdr:colOff>346075</xdr:colOff>
      <xdr:row>38</xdr:row>
      <xdr:rowOff>5080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51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a:extLst>
            <a:ext uri="{FF2B5EF4-FFF2-40B4-BE49-F238E27FC236}">
              <a16:creationId xmlns:a16="http://schemas.microsoft.com/office/drawing/2014/main" xmlns="" id="{00000000-0008-0000-0400-000049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100330</xdr:rowOff>
    </xdr:from>
    <xdr:to>
      <xdr:col>3</xdr:col>
      <xdr:colOff>142875</xdr:colOff>
      <xdr:row>37</xdr:row>
      <xdr:rowOff>168910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443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a:extLst>
            <a:ext uri="{FF2B5EF4-FFF2-40B4-BE49-F238E27FC236}">
              <a16:creationId xmlns:a16="http://schemas.microsoft.com/office/drawing/2014/main" xmlns="" id="{00000000-0008-0000-0400-00004E000000}"/>
            </a:ext>
          </a:extLst>
        </xdr:cNvPr>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107967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152400</xdr:rowOff>
    </xdr:from>
    <xdr:to>
      <xdr:col>5</xdr:col>
      <xdr:colOff>600075</xdr:colOff>
      <xdr:row>37</xdr:row>
      <xdr:rowOff>82550</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92727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125730</xdr:rowOff>
    </xdr:from>
    <xdr:to>
      <xdr:col>4</xdr:col>
      <xdr:colOff>396875</xdr:colOff>
      <xdr:row>38</xdr:row>
      <xdr:rowOff>55880</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118110</xdr:rowOff>
    </xdr:from>
    <xdr:to>
      <xdr:col>3</xdr:col>
      <xdr:colOff>193675</xdr:colOff>
      <xdr:row>38</xdr:row>
      <xdr:rowOff>48260</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33037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49530</xdr:rowOff>
    </xdr:from>
    <xdr:to>
      <xdr:col>1</xdr:col>
      <xdr:colOff>676275</xdr:colOff>
      <xdr:row>37</xdr:row>
      <xdr:rowOff>151130</xdr:rowOff>
    </xdr:to>
    <xdr:sp macro="" textlink="">
      <xdr:nvSpPr>
        <xdr:cNvPr id="93" name="円/楕円 92">
          <a:extLst>
            <a:ext uri="{FF2B5EF4-FFF2-40B4-BE49-F238E27FC236}">
              <a16:creationId xmlns:a16="http://schemas.microsoft.com/office/drawing/2014/main" xmlns="" id="{00000000-0008-0000-0400-00005D000000}"/>
            </a:ext>
          </a:extLst>
        </xdr:cNvPr>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135907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１．６ポイント上昇したものの、依然として類似団体に比べると低い水準で推移している。ただし、過去５年間の推移は上昇傾向にあるため、内部管理費を平成３１年度までに１０％削減（平成２７年度予算比）し、全体のコスト削減を目指す。</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a:extLst>
            <a:ext uri="{FF2B5EF4-FFF2-40B4-BE49-F238E27FC236}">
              <a16:creationId xmlns:a16="http://schemas.microsoft.com/office/drawing/2014/main" xmlns=""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a:extLst>
            <a:ext uri="{FF2B5EF4-FFF2-40B4-BE49-F238E27FC236}">
              <a16:creationId xmlns:a16="http://schemas.microsoft.com/office/drawing/2014/main" xmlns="" id="{00000000-0008-0000-0400-000078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a:extLst>
            <a:ext uri="{FF2B5EF4-FFF2-40B4-BE49-F238E27FC236}">
              <a16:creationId xmlns:a16="http://schemas.microsoft.com/office/drawing/2014/main" xmlns="" id="{00000000-0008-0000-0400-00007A000000}"/>
            </a:ext>
          </a:extLst>
        </xdr:cNvPr>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152146</xdr:rowOff>
    </xdr:from>
    <xdr:to>
      <xdr:col>24</xdr:col>
      <xdr:colOff>31750</xdr:colOff>
      <xdr:row>16</xdr:row>
      <xdr:rowOff>53848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5671800" y="27238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a:extLst>
            <a:ext uri="{FF2B5EF4-FFF2-40B4-BE49-F238E27FC236}">
              <a16:creationId xmlns:a16="http://schemas.microsoft.com/office/drawing/2014/main" xmlns="" id="{00000000-0008-0000-0400-00007D000000}"/>
            </a:ext>
          </a:extLst>
        </xdr:cNvPr>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a:extLst>
            <a:ext uri="{FF2B5EF4-FFF2-40B4-BE49-F238E27FC236}">
              <a16:creationId xmlns:a16="http://schemas.microsoft.com/office/drawing/2014/main" xmlns="" id="{00000000-0008-0000-0400-00007E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15</xdr:row>
      <xdr:rowOff>152146</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4782800" y="2710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a:extLst>
            <a:ext uri="{FF2B5EF4-FFF2-40B4-BE49-F238E27FC236}">
              <a16:creationId xmlns:a16="http://schemas.microsoft.com/office/drawing/2014/main" xmlns=""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60706</xdr:rowOff>
    </xdr:from>
    <xdr:to>
      <xdr:col>21</xdr:col>
      <xdr:colOff>361950</xdr:colOff>
      <xdr:row>15</xdr:row>
      <xdr:rowOff>138430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893800" y="26324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a:extLst>
            <a:ext uri="{FF2B5EF4-FFF2-40B4-BE49-F238E27FC236}">
              <a16:creationId xmlns:a16="http://schemas.microsoft.com/office/drawing/2014/main" xmlns="" id="{00000000-0008-0000-0400-000083000000}"/>
            </a:ext>
          </a:extLst>
        </xdr:cNvPr>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60706</xdr:rowOff>
    </xdr:from>
    <xdr:to>
      <xdr:col>20</xdr:col>
      <xdr:colOff>158750</xdr:colOff>
      <xdr:row>15</xdr:row>
      <xdr:rowOff>65278</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004800" y="2632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a:extLst>
            <a:ext uri="{FF2B5EF4-FFF2-40B4-BE49-F238E27FC236}">
              <a16:creationId xmlns:a16="http://schemas.microsoft.com/office/drawing/2014/main" xmlns="" id="{00000000-0008-0000-0400-000086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a:extLst>
            <a:ext uri="{FF2B5EF4-FFF2-40B4-BE49-F238E27FC236}">
              <a16:creationId xmlns:a16="http://schemas.microsoft.com/office/drawing/2014/main" xmlns="" id="{00000000-0008-0000-0400-000088000000}"/>
            </a:ext>
          </a:extLst>
        </xdr:cNvPr>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3048</xdr:rowOff>
    </xdr:from>
    <xdr:to>
      <xdr:col>24</xdr:col>
      <xdr:colOff>82550</xdr:colOff>
      <xdr:row>16</xdr:row>
      <xdr:rowOff>104648</xdr:rowOff>
    </xdr:to>
    <xdr:sp macro="" textlink="">
      <xdr:nvSpPr>
        <xdr:cNvPr id="143" name="円/楕円 142">
          <a:extLst>
            <a:ext uri="{FF2B5EF4-FFF2-40B4-BE49-F238E27FC236}">
              <a16:creationId xmlns:a16="http://schemas.microsoft.com/office/drawing/2014/main" xmlns="" id="{00000000-0008-0000-0400-00008F000000}"/>
            </a:ext>
          </a:extLst>
        </xdr:cNvPr>
        <xdr:cNvSpPr/>
      </xdr:nvSpPr>
      <xdr:spPr>
        <a:xfrm>
          <a:off x="164592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19575</xdr:rowOff>
    </xdr:from>
    <xdr:ext cx="762000" cy="259045"/>
    <xdr:sp macro="" textlink="">
      <xdr:nvSpPr>
        <xdr:cNvPr id="144" name="物件費該当値テキスト">
          <a:extLst>
            <a:ext uri="{FF2B5EF4-FFF2-40B4-BE49-F238E27FC236}">
              <a16:creationId xmlns:a16="http://schemas.microsoft.com/office/drawing/2014/main" xmlns="" id="{00000000-0008-0000-0400-000090000000}"/>
            </a:ext>
          </a:extLst>
        </xdr:cNvPr>
        <xdr:cNvSpPr txBox="1"/>
      </xdr:nvSpPr>
      <xdr:spPr>
        <a:xfrm>
          <a:off x="16598900" y="25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101346</xdr:rowOff>
    </xdr:from>
    <xdr:to>
      <xdr:col>22</xdr:col>
      <xdr:colOff>615950</xdr:colOff>
      <xdr:row>16</xdr:row>
      <xdr:rowOff>31496</xdr:rowOff>
    </xdr:to>
    <xdr:sp macro="" textlink="">
      <xdr:nvSpPr>
        <xdr:cNvPr id="145" name="円/楕円 144">
          <a:extLst>
            <a:ext uri="{FF2B5EF4-FFF2-40B4-BE49-F238E27FC236}">
              <a16:creationId xmlns:a16="http://schemas.microsoft.com/office/drawing/2014/main" xmlns="" id="{00000000-0008-0000-0400-000091000000}"/>
            </a:ext>
          </a:extLst>
        </xdr:cNvPr>
        <xdr:cNvSpPr/>
      </xdr:nvSpPr>
      <xdr:spPr>
        <a:xfrm>
          <a:off x="15621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41673</xdr:rowOff>
    </xdr:from>
    <xdr:ext cx="7366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5290800" y="2441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7" name="円/楕円 146">
          <a:extLst>
            <a:ext uri="{FF2B5EF4-FFF2-40B4-BE49-F238E27FC236}">
              <a16:creationId xmlns:a16="http://schemas.microsoft.com/office/drawing/2014/main" xmlns="" id="{00000000-0008-0000-0400-000093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27957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9906</xdr:rowOff>
    </xdr:from>
    <xdr:to>
      <xdr:col>20</xdr:col>
      <xdr:colOff>209550</xdr:colOff>
      <xdr:row>15</xdr:row>
      <xdr:rowOff>111506</xdr:rowOff>
    </xdr:to>
    <xdr:sp macro="" textlink="">
      <xdr:nvSpPr>
        <xdr:cNvPr id="149" name="円/楕円 148">
          <a:extLst>
            <a:ext uri="{FF2B5EF4-FFF2-40B4-BE49-F238E27FC236}">
              <a16:creationId xmlns:a16="http://schemas.microsoft.com/office/drawing/2014/main" xmlns="" id="{00000000-0008-0000-0400-000095000000}"/>
            </a:ext>
          </a:extLst>
        </xdr:cNvPr>
        <xdr:cNvSpPr/>
      </xdr:nvSpPr>
      <xdr:spPr>
        <a:xfrm>
          <a:off x="13843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121683</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3512800" y="235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14478</xdr:rowOff>
    </xdr:from>
    <xdr:to>
      <xdr:col>19</xdr:col>
      <xdr:colOff>6350</xdr:colOff>
      <xdr:row>15</xdr:row>
      <xdr:rowOff>116078</xdr:rowOff>
    </xdr:to>
    <xdr:sp macro="" textlink="">
      <xdr:nvSpPr>
        <xdr:cNvPr id="151" name="円/楕円 150">
          <a:extLst>
            <a:ext uri="{FF2B5EF4-FFF2-40B4-BE49-F238E27FC236}">
              <a16:creationId xmlns:a16="http://schemas.microsoft.com/office/drawing/2014/main" xmlns="" id="{00000000-0008-0000-0400-000097000000}"/>
            </a:ext>
          </a:extLst>
        </xdr:cNvPr>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126255</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2623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認定子ども園に係る運営費の増加や自立支援事業の拡充等により前年度より０．２ポイント上昇した。また、高齢化率の上昇に伴い、今後も扶助費の増大が懸念される。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a:extLst>
            <a:ext uri="{FF2B5EF4-FFF2-40B4-BE49-F238E27FC236}">
              <a16:creationId xmlns:a16="http://schemas.microsoft.com/office/drawing/2014/main" xmlns=""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a:extLst>
            <a:ext uri="{FF2B5EF4-FFF2-40B4-BE49-F238E27FC236}">
              <a16:creationId xmlns:a16="http://schemas.microsoft.com/office/drawing/2014/main" xmlns="" id="{00000000-0008-0000-0400-0000B5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a:extLst>
            <a:ext uri="{FF2B5EF4-FFF2-40B4-BE49-F238E27FC236}">
              <a16:creationId xmlns:a16="http://schemas.microsoft.com/office/drawing/2014/main" xmlns="" id="{00000000-0008-0000-0400-0000B7000000}"/>
            </a:ext>
          </a:extLst>
        </xdr:cNvPr>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31750</xdr:rowOff>
    </xdr:from>
    <xdr:to>
      <xdr:col>7</xdr:col>
      <xdr:colOff>15875</xdr:colOff>
      <xdr:row>57</xdr:row>
      <xdr:rowOff>69850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3987800" y="9804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6" name="扶助費平均値テキスト">
          <a:extLst>
            <a:ext uri="{FF2B5EF4-FFF2-40B4-BE49-F238E27FC236}">
              <a16:creationId xmlns:a16="http://schemas.microsoft.com/office/drawing/2014/main" xmlns="" id="{00000000-0008-0000-0400-0000BA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a:extLst>
            <a:ext uri="{FF2B5EF4-FFF2-40B4-BE49-F238E27FC236}">
              <a16:creationId xmlns:a16="http://schemas.microsoft.com/office/drawing/2014/main" xmlns="" id="{00000000-0008-0000-0400-0000BB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165100</xdr:rowOff>
    </xdr:from>
    <xdr:to>
      <xdr:col>5</xdr:col>
      <xdr:colOff>549275</xdr:colOff>
      <xdr:row>57</xdr:row>
      <xdr:rowOff>31750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098800" y="95948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a:extLst>
            <a:ext uri="{FF2B5EF4-FFF2-40B4-BE49-F238E27FC236}">
              <a16:creationId xmlns:a16="http://schemas.microsoft.com/office/drawing/2014/main" xmlns="" id="{00000000-0008-0000-0400-0000BD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55</xdr:row>
      <xdr:rowOff>165100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2209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a:extLst>
            <a:ext uri="{FF2B5EF4-FFF2-40B4-BE49-F238E27FC236}">
              <a16:creationId xmlns:a16="http://schemas.microsoft.com/office/drawing/2014/main" xmlns="" id="{00000000-0008-0000-0400-0000C0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50800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flipV="1">
          <a:off x="1320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a:extLst>
            <a:ext uri="{FF2B5EF4-FFF2-40B4-BE49-F238E27FC236}">
              <a16:creationId xmlns:a16="http://schemas.microsoft.com/office/drawing/2014/main" xmlns="" id="{00000000-0008-0000-0400-0000C3000000}"/>
            </a:ext>
          </a:extLst>
        </xdr:cNvPr>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a:extLst>
            <a:ext uri="{FF2B5EF4-FFF2-40B4-BE49-F238E27FC236}">
              <a16:creationId xmlns:a16="http://schemas.microsoft.com/office/drawing/2014/main" xmlns="" id="{00000000-0008-0000-0400-0000C5000000}"/>
            </a:ext>
          </a:extLst>
        </xdr:cNvPr>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4" name="円/楕円 203">
          <a:extLst>
            <a:ext uri="{FF2B5EF4-FFF2-40B4-BE49-F238E27FC236}">
              <a16:creationId xmlns:a16="http://schemas.microsoft.com/office/drawing/2014/main" xmlns="" id="{00000000-0008-0000-0400-0000CC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5" name="扶助費該当値テキスト">
          <a:extLst>
            <a:ext uri="{FF2B5EF4-FFF2-40B4-BE49-F238E27FC236}">
              <a16:creationId xmlns:a16="http://schemas.microsoft.com/office/drawing/2014/main" xmlns="" id="{00000000-0008-0000-0400-0000CD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06" name="円/楕円 205">
          <a:extLst>
            <a:ext uri="{FF2B5EF4-FFF2-40B4-BE49-F238E27FC236}">
              <a16:creationId xmlns:a16="http://schemas.microsoft.com/office/drawing/2014/main" xmlns="" id="{00000000-0008-0000-0400-0000CE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114300</xdr:rowOff>
    </xdr:from>
    <xdr:to>
      <xdr:col>4</xdr:col>
      <xdr:colOff>396875</xdr:colOff>
      <xdr:row>56</xdr:row>
      <xdr:rowOff>44450</xdr:rowOff>
    </xdr:to>
    <xdr:sp macro="" textlink="">
      <xdr:nvSpPr>
        <xdr:cNvPr id="208" name="円/楕円 207">
          <a:extLst>
            <a:ext uri="{FF2B5EF4-FFF2-40B4-BE49-F238E27FC236}">
              <a16:creationId xmlns:a16="http://schemas.microsoft.com/office/drawing/2014/main" xmlns="" id="{00000000-0008-0000-0400-0000D0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0" name="円/楕円 209">
          <a:extLst>
            <a:ext uri="{FF2B5EF4-FFF2-40B4-BE49-F238E27FC236}">
              <a16:creationId xmlns:a16="http://schemas.microsoft.com/office/drawing/2014/main" xmlns="" id="{00000000-0008-0000-0400-0000D2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2" name="円/楕円 211">
          <a:extLst>
            <a:ext uri="{FF2B5EF4-FFF2-40B4-BE49-F238E27FC236}">
              <a16:creationId xmlns:a16="http://schemas.microsoft.com/office/drawing/2014/main" xmlns="" id="{00000000-0008-0000-0400-0000D4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国民健康保険、介護保険、公共下水道等への繰出金の増により近年その他の経常経費は増加傾向にある。</a:t>
          </a:r>
        </a:p>
        <a:p>
          <a:r>
            <a:rPr kumimoji="1" lang="ja-JP" altLang="en-US" sz="1300">
              <a:latin typeface="ＭＳ Ｐゴシック"/>
            </a:rPr>
            <a:t>　今後もこの傾向は続くと考えられるが、第６次行政改革に基づき繰出金削減の方策を検討していく。</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a:extLst>
            <a:ext uri="{FF2B5EF4-FFF2-40B4-BE49-F238E27FC236}">
              <a16:creationId xmlns:a16="http://schemas.microsoft.com/office/drawing/2014/main" xmlns=""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a:extLst>
            <a:ext uri="{FF2B5EF4-FFF2-40B4-BE49-F238E27FC236}">
              <a16:creationId xmlns:a16="http://schemas.microsoft.com/office/drawing/2014/main" xmlns="" id="{00000000-0008-0000-0400-0000EF000000}"/>
            </a:ext>
          </a:extLst>
        </xdr:cNvPr>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a:extLst>
            <a:ext uri="{FF2B5EF4-FFF2-40B4-BE49-F238E27FC236}">
              <a16:creationId xmlns:a16="http://schemas.microsoft.com/office/drawing/2014/main" xmlns="" id="{00000000-0008-0000-0400-0000F1000000}"/>
            </a:ext>
          </a:extLst>
        </xdr:cNvPr>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37846</xdr:rowOff>
    </xdr:from>
    <xdr:to>
      <xdr:col>24</xdr:col>
      <xdr:colOff>31750</xdr:colOff>
      <xdr:row>57</xdr:row>
      <xdr:rowOff>110998</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5671800" y="98104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44" name="その他平均値テキスト">
          <a:extLst>
            <a:ext uri="{FF2B5EF4-FFF2-40B4-BE49-F238E27FC236}">
              <a16:creationId xmlns:a16="http://schemas.microsoft.com/office/drawing/2014/main" xmlns="" id="{00000000-0008-0000-0400-0000F4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a:extLst>
            <a:ext uri="{FF2B5EF4-FFF2-40B4-BE49-F238E27FC236}">
              <a16:creationId xmlns:a16="http://schemas.microsoft.com/office/drawing/2014/main" xmlns="" id="{00000000-0008-0000-0400-0000F5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14986</xdr:rowOff>
    </xdr:from>
    <xdr:to>
      <xdr:col>22</xdr:col>
      <xdr:colOff>565150</xdr:colOff>
      <xdr:row>57</xdr:row>
      <xdr:rowOff>37846</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4782800" y="9787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a:extLst>
            <a:ext uri="{FF2B5EF4-FFF2-40B4-BE49-F238E27FC236}">
              <a16:creationId xmlns:a16="http://schemas.microsoft.com/office/drawing/2014/main" xmlns="" id="{00000000-0008-0000-0400-0000F7000000}"/>
            </a:ext>
          </a:extLst>
        </xdr:cNvPr>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57675</xdr:rowOff>
    </xdr:from>
    <xdr:ext cx="7366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136144</xdr:rowOff>
    </xdr:from>
    <xdr:to>
      <xdr:col>21</xdr:col>
      <xdr:colOff>361950</xdr:colOff>
      <xdr:row>57</xdr:row>
      <xdr:rowOff>14986</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3893800" y="97373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a:extLst>
            <a:ext uri="{FF2B5EF4-FFF2-40B4-BE49-F238E27FC236}">
              <a16:creationId xmlns:a16="http://schemas.microsoft.com/office/drawing/2014/main" xmlns="" id="{00000000-0008-0000-0400-0000FA00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117856</xdr:rowOff>
    </xdr:from>
    <xdr:to>
      <xdr:col>20</xdr:col>
      <xdr:colOff>158750</xdr:colOff>
      <xdr:row>56</xdr:row>
      <xdr:rowOff>136144</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3004800" y="9719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a:extLst>
            <a:ext uri="{FF2B5EF4-FFF2-40B4-BE49-F238E27FC236}">
              <a16:creationId xmlns:a16="http://schemas.microsoft.com/office/drawing/2014/main" xmlns="" id="{00000000-0008-0000-0400-0000FD000000}"/>
            </a:ext>
          </a:extLst>
        </xdr:cNvPr>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a:extLst>
            <a:ext uri="{FF2B5EF4-FFF2-40B4-BE49-F238E27FC236}">
              <a16:creationId xmlns:a16="http://schemas.microsoft.com/office/drawing/2014/main" xmlns="" id="{00000000-0008-0000-0400-0000FF000000}"/>
            </a:ext>
          </a:extLst>
        </xdr:cNvPr>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60198</xdr:rowOff>
    </xdr:from>
    <xdr:to>
      <xdr:col>24</xdr:col>
      <xdr:colOff>82550</xdr:colOff>
      <xdr:row>57</xdr:row>
      <xdr:rowOff>161798</xdr:rowOff>
    </xdr:to>
    <xdr:sp macro="" textlink="">
      <xdr:nvSpPr>
        <xdr:cNvPr id="262" name="円/楕円 261">
          <a:extLst>
            <a:ext uri="{FF2B5EF4-FFF2-40B4-BE49-F238E27FC236}">
              <a16:creationId xmlns:a16="http://schemas.microsoft.com/office/drawing/2014/main" xmlns="" id="{00000000-0008-0000-0400-000006010000}"/>
            </a:ext>
          </a:extLst>
        </xdr:cNvPr>
        <xdr:cNvSpPr/>
      </xdr:nvSpPr>
      <xdr:spPr>
        <a:xfrm>
          <a:off x="164592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32275</xdr:rowOff>
    </xdr:from>
    <xdr:ext cx="762000" cy="259045"/>
    <xdr:sp macro="" textlink="">
      <xdr:nvSpPr>
        <xdr:cNvPr id="263" name="その他該当値テキスト">
          <a:extLst>
            <a:ext uri="{FF2B5EF4-FFF2-40B4-BE49-F238E27FC236}">
              <a16:creationId xmlns:a16="http://schemas.microsoft.com/office/drawing/2014/main" xmlns="" id="{00000000-0008-0000-0400-000007010000}"/>
            </a:ext>
          </a:extLst>
        </xdr:cNvPr>
        <xdr:cNvSpPr txBox="1"/>
      </xdr:nvSpPr>
      <xdr:spPr>
        <a:xfrm>
          <a:off x="16598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158496</xdr:rowOff>
    </xdr:from>
    <xdr:to>
      <xdr:col>22</xdr:col>
      <xdr:colOff>615950</xdr:colOff>
      <xdr:row>57</xdr:row>
      <xdr:rowOff>88646</xdr:rowOff>
    </xdr:to>
    <xdr:sp macro="" textlink="">
      <xdr:nvSpPr>
        <xdr:cNvPr id="264" name="円/楕円 263">
          <a:extLst>
            <a:ext uri="{FF2B5EF4-FFF2-40B4-BE49-F238E27FC236}">
              <a16:creationId xmlns:a16="http://schemas.microsoft.com/office/drawing/2014/main" xmlns="" id="{00000000-0008-0000-0400-000008010000}"/>
            </a:ext>
          </a:extLst>
        </xdr:cNvPr>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73423</xdr:rowOff>
    </xdr:from>
    <xdr:ext cx="7366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135636</xdr:rowOff>
    </xdr:from>
    <xdr:to>
      <xdr:col>21</xdr:col>
      <xdr:colOff>412750</xdr:colOff>
      <xdr:row>57</xdr:row>
      <xdr:rowOff>65786</xdr:rowOff>
    </xdr:to>
    <xdr:sp macro="" textlink="">
      <xdr:nvSpPr>
        <xdr:cNvPr id="266" name="円/楕円 265">
          <a:extLst>
            <a:ext uri="{FF2B5EF4-FFF2-40B4-BE49-F238E27FC236}">
              <a16:creationId xmlns:a16="http://schemas.microsoft.com/office/drawing/2014/main" xmlns="" id="{00000000-0008-0000-0400-00000A010000}"/>
            </a:ext>
          </a:extLst>
        </xdr:cNvPr>
        <xdr:cNvSpPr/>
      </xdr:nvSpPr>
      <xdr:spPr>
        <a:xfrm>
          <a:off x="14732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85344</xdr:rowOff>
    </xdr:from>
    <xdr:to>
      <xdr:col>20</xdr:col>
      <xdr:colOff>209550</xdr:colOff>
      <xdr:row>57</xdr:row>
      <xdr:rowOff>15494</xdr:rowOff>
    </xdr:to>
    <xdr:sp macro="" textlink="">
      <xdr:nvSpPr>
        <xdr:cNvPr id="268" name="円/楕円 267">
          <a:extLst>
            <a:ext uri="{FF2B5EF4-FFF2-40B4-BE49-F238E27FC236}">
              <a16:creationId xmlns:a16="http://schemas.microsoft.com/office/drawing/2014/main" xmlns="" id="{00000000-0008-0000-0400-00000C010000}"/>
            </a:ext>
          </a:extLst>
        </xdr:cNvPr>
        <xdr:cNvSpPr/>
      </xdr:nvSpPr>
      <xdr:spPr>
        <a:xfrm>
          <a:off x="13843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70" name="円/楕円 269">
          <a:extLst>
            <a:ext uri="{FF2B5EF4-FFF2-40B4-BE49-F238E27FC236}">
              <a16:creationId xmlns:a16="http://schemas.microsoft.com/office/drawing/2014/main" xmlns="" id="{00000000-0008-0000-0400-00000E010000}"/>
            </a:ext>
          </a:extLst>
        </xdr:cNvPr>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し尿、じん芥、消防等の一部事務組合に係る負担金、病院に対する繰出金が多額であることから類似団体に比べて高い水準にある。</a:t>
          </a:r>
        </a:p>
        <a:p>
          <a:r>
            <a:rPr kumimoji="1" lang="ja-JP" altLang="en-US" sz="1300">
              <a:latin typeface="ＭＳ Ｐゴシック"/>
            </a:rPr>
            <a:t>　本町が単独で行う補助金のすべてを見直し必要性を十分吟味したうえで、平成３１年度までに２０％削減（平成２７年度予算比）を目指す。</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a:extLst>
            <a:ext uri="{FF2B5EF4-FFF2-40B4-BE49-F238E27FC236}">
              <a16:creationId xmlns:a16="http://schemas.microsoft.com/office/drawing/2014/main" xmlns=""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a:extLst>
            <a:ext uri="{FF2B5EF4-FFF2-40B4-BE49-F238E27FC236}">
              <a16:creationId xmlns:a16="http://schemas.microsoft.com/office/drawing/2014/main" xmlns=""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a:extLst>
            <a:ext uri="{FF2B5EF4-FFF2-40B4-BE49-F238E27FC236}">
              <a16:creationId xmlns:a16="http://schemas.microsoft.com/office/drawing/2014/main" xmlns="" id="{00000000-0008-0000-0400-000029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a:extLst>
            <a:ext uri="{FF2B5EF4-FFF2-40B4-BE49-F238E27FC236}">
              <a16:creationId xmlns:a16="http://schemas.microsoft.com/office/drawing/2014/main" xmlns="" id="{00000000-0008-0000-0400-00002B010000}"/>
            </a:ext>
          </a:extLst>
        </xdr:cNvPr>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76708</xdr:rowOff>
    </xdr:from>
    <xdr:to>
      <xdr:col>24</xdr:col>
      <xdr:colOff>31750</xdr:colOff>
      <xdr:row>38</xdr:row>
      <xdr:rowOff>168148</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flipV="1">
          <a:off x="15671800" y="659180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a:extLst>
            <a:ext uri="{FF2B5EF4-FFF2-40B4-BE49-F238E27FC236}">
              <a16:creationId xmlns:a16="http://schemas.microsoft.com/office/drawing/2014/main" xmlns="" id="{00000000-0008-0000-0400-00002E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a:extLst>
            <a:ext uri="{FF2B5EF4-FFF2-40B4-BE49-F238E27FC236}">
              <a16:creationId xmlns:a16="http://schemas.microsoft.com/office/drawing/2014/main" xmlns="" id="{00000000-0008-0000-0400-00002F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168148</xdr:rowOff>
    </xdr:from>
    <xdr:to>
      <xdr:col>22</xdr:col>
      <xdr:colOff>565150</xdr:colOff>
      <xdr:row>39</xdr:row>
      <xdr:rowOff>24130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4782800" y="66832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a:extLst>
            <a:ext uri="{FF2B5EF4-FFF2-40B4-BE49-F238E27FC236}">
              <a16:creationId xmlns:a16="http://schemas.microsoft.com/office/drawing/2014/main" xmlns="" id="{00000000-0008-0000-0400-000031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112539</xdr:rowOff>
    </xdr:from>
    <xdr:ext cx="736600" cy="259045"/>
    <xdr:sp macro="" textlink="">
      <xdr:nvSpPr>
        <xdr:cNvPr id="306" name="テキスト ボックス 305">
          <a:extLst>
            <a:ext uri="{FF2B5EF4-FFF2-40B4-BE49-F238E27FC236}">
              <a16:creationId xmlns:a16="http://schemas.microsoft.com/office/drawing/2014/main" xmlns="" id="{00000000-0008-0000-0400-000032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136144</xdr:rowOff>
    </xdr:from>
    <xdr:to>
      <xdr:col>21</xdr:col>
      <xdr:colOff>361950</xdr:colOff>
      <xdr:row>39</xdr:row>
      <xdr:rowOff>24130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3893800" y="66512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a:extLst>
            <a:ext uri="{FF2B5EF4-FFF2-40B4-BE49-F238E27FC236}">
              <a16:creationId xmlns:a16="http://schemas.microsoft.com/office/drawing/2014/main" xmlns="" id="{00000000-0008-0000-0400-000034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136144</xdr:rowOff>
    </xdr:from>
    <xdr:to>
      <xdr:col>20</xdr:col>
      <xdr:colOff>158750</xdr:colOff>
      <xdr:row>39</xdr:row>
      <xdr:rowOff>5842</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3004800" y="66512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a:extLst>
            <a:ext uri="{FF2B5EF4-FFF2-40B4-BE49-F238E27FC236}">
              <a16:creationId xmlns:a16="http://schemas.microsoft.com/office/drawing/2014/main" xmlns="" id="{00000000-0008-0000-0400-000037010000}"/>
            </a:ext>
          </a:extLst>
        </xdr:cNvPr>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a:extLst>
            <a:ext uri="{FF2B5EF4-FFF2-40B4-BE49-F238E27FC236}">
              <a16:creationId xmlns:a16="http://schemas.microsoft.com/office/drawing/2014/main" xmlns="" id="{00000000-0008-0000-0400-000039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25908</xdr:rowOff>
    </xdr:from>
    <xdr:to>
      <xdr:col>24</xdr:col>
      <xdr:colOff>82550</xdr:colOff>
      <xdr:row>38</xdr:row>
      <xdr:rowOff>127508</xdr:rowOff>
    </xdr:to>
    <xdr:sp macro="" textlink="">
      <xdr:nvSpPr>
        <xdr:cNvPr id="320" name="円/楕円 319">
          <a:extLst>
            <a:ext uri="{FF2B5EF4-FFF2-40B4-BE49-F238E27FC236}">
              <a16:creationId xmlns:a16="http://schemas.microsoft.com/office/drawing/2014/main" xmlns="" id="{00000000-0008-0000-0400-000040010000}"/>
            </a:ext>
          </a:extLst>
        </xdr:cNvPr>
        <xdr:cNvSpPr/>
      </xdr:nvSpPr>
      <xdr:spPr>
        <a:xfrm>
          <a:off x="16459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169435</xdr:rowOff>
    </xdr:from>
    <xdr:ext cx="762000" cy="259045"/>
    <xdr:sp macro="" textlink="">
      <xdr:nvSpPr>
        <xdr:cNvPr id="321" name="補助費等該当値テキスト">
          <a:extLst>
            <a:ext uri="{FF2B5EF4-FFF2-40B4-BE49-F238E27FC236}">
              <a16:creationId xmlns:a16="http://schemas.microsoft.com/office/drawing/2014/main" xmlns="" id="{00000000-0008-0000-0400-000041010000}"/>
            </a:ext>
          </a:extLst>
        </xdr:cNvPr>
        <xdr:cNvSpPr txBox="1"/>
      </xdr:nvSpPr>
      <xdr:spPr>
        <a:xfrm>
          <a:off x="16598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117348</xdr:rowOff>
    </xdr:from>
    <xdr:to>
      <xdr:col>22</xdr:col>
      <xdr:colOff>615950</xdr:colOff>
      <xdr:row>39</xdr:row>
      <xdr:rowOff>47498</xdr:rowOff>
    </xdr:to>
    <xdr:sp macro="" textlink="">
      <xdr:nvSpPr>
        <xdr:cNvPr id="322" name="円/楕円 321">
          <a:extLst>
            <a:ext uri="{FF2B5EF4-FFF2-40B4-BE49-F238E27FC236}">
              <a16:creationId xmlns:a16="http://schemas.microsoft.com/office/drawing/2014/main" xmlns="" id="{00000000-0008-0000-0400-000042010000}"/>
            </a:ext>
          </a:extLst>
        </xdr:cNvPr>
        <xdr:cNvSpPr/>
      </xdr:nvSpPr>
      <xdr:spPr>
        <a:xfrm>
          <a:off x="15621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32275</xdr:rowOff>
    </xdr:from>
    <xdr:ext cx="7366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5290800" y="671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144780</xdr:rowOff>
    </xdr:from>
    <xdr:to>
      <xdr:col>21</xdr:col>
      <xdr:colOff>412750</xdr:colOff>
      <xdr:row>39</xdr:row>
      <xdr:rowOff>74930</xdr:rowOff>
    </xdr:to>
    <xdr:sp macro="" textlink="">
      <xdr:nvSpPr>
        <xdr:cNvPr id="324" name="円/楕円 323">
          <a:extLst>
            <a:ext uri="{FF2B5EF4-FFF2-40B4-BE49-F238E27FC236}">
              <a16:creationId xmlns:a16="http://schemas.microsoft.com/office/drawing/2014/main" xmlns="" id="{00000000-0008-0000-0400-000044010000}"/>
            </a:ext>
          </a:extLst>
        </xdr:cNvPr>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59707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401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85344</xdr:rowOff>
    </xdr:from>
    <xdr:to>
      <xdr:col>20</xdr:col>
      <xdr:colOff>209550</xdr:colOff>
      <xdr:row>39</xdr:row>
      <xdr:rowOff>15494</xdr:rowOff>
    </xdr:to>
    <xdr:sp macro="" textlink="">
      <xdr:nvSpPr>
        <xdr:cNvPr id="326" name="円/楕円 325">
          <a:extLst>
            <a:ext uri="{FF2B5EF4-FFF2-40B4-BE49-F238E27FC236}">
              <a16:creationId xmlns:a16="http://schemas.microsoft.com/office/drawing/2014/main" xmlns="" id="{00000000-0008-0000-0400-000046010000}"/>
            </a:ext>
          </a:extLst>
        </xdr:cNvPr>
        <xdr:cNvSpPr/>
      </xdr:nvSpPr>
      <xdr:spPr>
        <a:xfrm>
          <a:off x="13843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271</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512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126492</xdr:rowOff>
    </xdr:from>
    <xdr:to>
      <xdr:col>19</xdr:col>
      <xdr:colOff>6350</xdr:colOff>
      <xdr:row>39</xdr:row>
      <xdr:rowOff>56642</xdr:rowOff>
    </xdr:to>
    <xdr:sp macro="" textlink="">
      <xdr:nvSpPr>
        <xdr:cNvPr id="328" name="円/楕円 327">
          <a:extLst>
            <a:ext uri="{FF2B5EF4-FFF2-40B4-BE49-F238E27FC236}">
              <a16:creationId xmlns:a16="http://schemas.microsoft.com/office/drawing/2014/main" xmlns="" id="{00000000-0008-0000-0400-000048010000}"/>
            </a:ext>
          </a:extLst>
        </xdr:cNvPr>
        <xdr:cNvSpPr/>
      </xdr:nvSpPr>
      <xdr:spPr>
        <a:xfrm>
          <a:off x="12954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41419</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623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も０．９ポイント減少したものの、大型公共事業による地方債の発行が影響し、依然として類似団体に比べて公債費率が高い状況が続いている。今後もこの状況は続くと見込まれるため、新たな起債発行を抑制し、公債費率の低下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a:extLst>
            <a:ext uri="{FF2B5EF4-FFF2-40B4-BE49-F238E27FC236}">
              <a16:creationId xmlns:a16="http://schemas.microsoft.com/office/drawing/2014/main" xmlns=""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a:extLst>
            <a:ext uri="{FF2B5EF4-FFF2-40B4-BE49-F238E27FC236}">
              <a16:creationId xmlns:a16="http://schemas.microsoft.com/office/drawing/2014/main" xmlns=""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a:extLst>
            <a:ext uri="{FF2B5EF4-FFF2-40B4-BE49-F238E27FC236}">
              <a16:creationId xmlns:a16="http://schemas.microsoft.com/office/drawing/2014/main" xmlns="" id="{00000000-0008-0000-0400-000065010000}"/>
            </a:ext>
          </a:extLst>
        </xdr:cNvPr>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a:extLst>
            <a:ext uri="{FF2B5EF4-FFF2-40B4-BE49-F238E27FC236}">
              <a16:creationId xmlns:a16="http://schemas.microsoft.com/office/drawing/2014/main" xmlns="" id="{00000000-0008-0000-0400-000067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66039</xdr:rowOff>
    </xdr:from>
    <xdr:to>
      <xdr:col>7</xdr:col>
      <xdr:colOff>15875</xdr:colOff>
      <xdr:row>77</xdr:row>
      <xdr:rowOff>100330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3987800" y="132676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66057</xdr:rowOff>
    </xdr:from>
    <xdr:ext cx="762000" cy="259045"/>
    <xdr:sp macro="" textlink="">
      <xdr:nvSpPr>
        <xdr:cNvPr id="362" name="公債費平均値テキスト">
          <a:extLst>
            <a:ext uri="{FF2B5EF4-FFF2-40B4-BE49-F238E27FC236}">
              <a16:creationId xmlns:a16="http://schemas.microsoft.com/office/drawing/2014/main" xmlns="" id="{00000000-0008-0000-0400-00006A010000}"/>
            </a:ext>
          </a:extLst>
        </xdr:cNvPr>
        <xdr:cNvSpPr txBox="1"/>
      </xdr:nvSpPr>
      <xdr:spPr>
        <a:xfrm>
          <a:off x="4914900" y="12924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a:extLst>
            <a:ext uri="{FF2B5EF4-FFF2-40B4-BE49-F238E27FC236}">
              <a16:creationId xmlns:a16="http://schemas.microsoft.com/office/drawing/2014/main" xmlns="" id="{00000000-0008-0000-0400-00006B010000}"/>
            </a:ext>
          </a:extLst>
        </xdr:cNvPr>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100330</xdr:rowOff>
    </xdr:from>
    <xdr:to>
      <xdr:col>5</xdr:col>
      <xdr:colOff>549275</xdr:colOff>
      <xdr:row>78</xdr:row>
      <xdr:rowOff>20320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flipV="1">
          <a:off x="3098800" y="13301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a:extLst>
            <a:ext uri="{FF2B5EF4-FFF2-40B4-BE49-F238E27FC236}">
              <a16:creationId xmlns:a16="http://schemas.microsoft.com/office/drawing/2014/main" xmlns="" id="{00000000-0008-0000-0400-00006D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20320</xdr:rowOff>
    </xdr:from>
    <xdr:to>
      <xdr:col>4</xdr:col>
      <xdr:colOff>346075</xdr:colOff>
      <xdr:row>78</xdr:row>
      <xdr:rowOff>66039</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2209800" y="13393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a:extLst>
            <a:ext uri="{FF2B5EF4-FFF2-40B4-BE49-F238E27FC236}">
              <a16:creationId xmlns:a16="http://schemas.microsoft.com/office/drawing/2014/main" xmlns="" id="{00000000-0008-0000-0400-000070010000}"/>
            </a:ext>
          </a:extLst>
        </xdr:cNvPr>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12717</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66039</xdr:rowOff>
    </xdr:from>
    <xdr:to>
      <xdr:col>3</xdr:col>
      <xdr:colOff>142875</xdr:colOff>
      <xdr:row>78</xdr:row>
      <xdr:rowOff>130811</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1320800" y="134391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a:extLst>
            <a:ext uri="{FF2B5EF4-FFF2-40B4-BE49-F238E27FC236}">
              <a16:creationId xmlns:a16="http://schemas.microsoft.com/office/drawing/2014/main" xmlns="" id="{00000000-0008-0000-0400-000073010000}"/>
            </a:ext>
          </a:extLst>
        </xdr:cNvPr>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27957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a:extLst>
            <a:ext uri="{FF2B5EF4-FFF2-40B4-BE49-F238E27FC236}">
              <a16:creationId xmlns:a16="http://schemas.microsoft.com/office/drawing/2014/main" xmlns="" id="{00000000-0008-0000-0400-000075010000}"/>
            </a:ext>
          </a:extLst>
        </xdr:cNvPr>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15239</xdr:rowOff>
    </xdr:from>
    <xdr:to>
      <xdr:col>7</xdr:col>
      <xdr:colOff>66675</xdr:colOff>
      <xdr:row>77</xdr:row>
      <xdr:rowOff>116839</xdr:rowOff>
    </xdr:to>
    <xdr:sp macro="" textlink="">
      <xdr:nvSpPr>
        <xdr:cNvPr id="380" name="円/楕円 379">
          <a:extLst>
            <a:ext uri="{FF2B5EF4-FFF2-40B4-BE49-F238E27FC236}">
              <a16:creationId xmlns:a16="http://schemas.microsoft.com/office/drawing/2014/main" xmlns="" id="{00000000-0008-0000-0400-00007C010000}"/>
            </a:ext>
          </a:extLst>
        </xdr:cNvPr>
        <xdr:cNvSpPr/>
      </xdr:nvSpPr>
      <xdr:spPr>
        <a:xfrm>
          <a:off x="4775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158766</xdr:rowOff>
    </xdr:from>
    <xdr:ext cx="762000" cy="259045"/>
    <xdr:sp macro="" textlink="">
      <xdr:nvSpPr>
        <xdr:cNvPr id="381" name="公債費該当値テキスト">
          <a:extLst>
            <a:ext uri="{FF2B5EF4-FFF2-40B4-BE49-F238E27FC236}">
              <a16:creationId xmlns:a16="http://schemas.microsoft.com/office/drawing/2014/main" xmlns="" id="{00000000-0008-0000-0400-00007D010000}"/>
            </a:ext>
          </a:extLst>
        </xdr:cNvPr>
        <xdr:cNvSpPr txBox="1"/>
      </xdr:nvSpPr>
      <xdr:spPr>
        <a:xfrm>
          <a:off x="4914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49530</xdr:rowOff>
    </xdr:from>
    <xdr:to>
      <xdr:col>5</xdr:col>
      <xdr:colOff>600075</xdr:colOff>
      <xdr:row>77</xdr:row>
      <xdr:rowOff>151130</xdr:rowOff>
    </xdr:to>
    <xdr:sp macro="" textlink="">
      <xdr:nvSpPr>
        <xdr:cNvPr id="382" name="円/楕円 381">
          <a:extLst>
            <a:ext uri="{FF2B5EF4-FFF2-40B4-BE49-F238E27FC236}">
              <a16:creationId xmlns:a16="http://schemas.microsoft.com/office/drawing/2014/main" xmlns="" id="{00000000-0008-0000-0400-00007E010000}"/>
            </a:ext>
          </a:extLst>
        </xdr:cNvPr>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135907</xdr:rowOff>
    </xdr:from>
    <xdr:ext cx="7366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140970</xdr:rowOff>
    </xdr:from>
    <xdr:to>
      <xdr:col>4</xdr:col>
      <xdr:colOff>396875</xdr:colOff>
      <xdr:row>78</xdr:row>
      <xdr:rowOff>71120</xdr:rowOff>
    </xdr:to>
    <xdr:sp macro="" textlink="">
      <xdr:nvSpPr>
        <xdr:cNvPr id="384" name="円/楕円 383">
          <a:extLst>
            <a:ext uri="{FF2B5EF4-FFF2-40B4-BE49-F238E27FC236}">
              <a16:creationId xmlns:a16="http://schemas.microsoft.com/office/drawing/2014/main" xmlns="" id="{00000000-0008-0000-0400-000080010000}"/>
            </a:ext>
          </a:extLst>
        </xdr:cNvPr>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55897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15239</xdr:rowOff>
    </xdr:from>
    <xdr:to>
      <xdr:col>3</xdr:col>
      <xdr:colOff>193675</xdr:colOff>
      <xdr:row>78</xdr:row>
      <xdr:rowOff>116839</xdr:rowOff>
    </xdr:to>
    <xdr:sp macro="" textlink="">
      <xdr:nvSpPr>
        <xdr:cNvPr id="386" name="円/楕円 385">
          <a:extLst>
            <a:ext uri="{FF2B5EF4-FFF2-40B4-BE49-F238E27FC236}">
              <a16:creationId xmlns:a16="http://schemas.microsoft.com/office/drawing/2014/main" xmlns="" id="{00000000-0008-0000-0400-000082010000}"/>
            </a:ext>
          </a:extLst>
        </xdr:cNvPr>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101616</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80011</xdr:rowOff>
    </xdr:from>
    <xdr:to>
      <xdr:col>1</xdr:col>
      <xdr:colOff>676275</xdr:colOff>
      <xdr:row>79</xdr:row>
      <xdr:rowOff>10161</xdr:rowOff>
    </xdr:to>
    <xdr:sp macro="" textlink="">
      <xdr:nvSpPr>
        <xdr:cNvPr id="388" name="円/楕円 387">
          <a:extLst>
            <a:ext uri="{FF2B5EF4-FFF2-40B4-BE49-F238E27FC236}">
              <a16:creationId xmlns:a16="http://schemas.microsoft.com/office/drawing/2014/main" xmlns="" id="{00000000-0008-0000-0400-000084010000}"/>
            </a:ext>
          </a:extLst>
        </xdr:cNvPr>
        <xdr:cNvSpPr/>
      </xdr:nvSpPr>
      <xdr:spPr>
        <a:xfrm>
          <a:off x="1270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166388</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高齢化率の上昇に伴う扶助費の増加等により、前年度に比べて０．６ポイント上昇した。引き続き、徹底した経費削減を行うとともに、各特別会計の経営改善を促し一般会計への負担を減らすよう努める。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81280</xdr:rowOff>
    </xdr:from>
    <xdr:to>
      <xdr:col>24</xdr:col>
      <xdr:colOff>31750</xdr:colOff>
      <xdr:row>78</xdr:row>
      <xdr:rowOff>104139</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5671800" y="134543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a:extLst>
            <a:ext uri="{FF2B5EF4-FFF2-40B4-BE49-F238E27FC236}">
              <a16:creationId xmlns:a16="http://schemas.microsoft.com/office/drawing/2014/main" xmlns="" id="{00000000-0008-0000-0400-0000A8010000}"/>
            </a:ext>
          </a:extLst>
        </xdr:cNvPr>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81280</xdr:rowOff>
    </xdr:from>
    <xdr:to>
      <xdr:col>22</xdr:col>
      <xdr:colOff>565150</xdr:colOff>
      <xdr:row>78</xdr:row>
      <xdr:rowOff>104139</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4782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a:extLst>
            <a:ext uri="{FF2B5EF4-FFF2-40B4-BE49-F238E27FC236}">
              <a16:creationId xmlns:a16="http://schemas.microsoft.com/office/drawing/2014/main" xmlns="" id="{00000000-0008-0000-0400-0000AA010000}"/>
            </a:ext>
          </a:extLst>
        </xdr:cNvPr>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111761</xdr:rowOff>
    </xdr:from>
    <xdr:to>
      <xdr:col>21</xdr:col>
      <xdr:colOff>361950</xdr:colOff>
      <xdr:row>78</xdr:row>
      <xdr:rowOff>104139</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3893800" y="13313411"/>
          <a:ext cx="889000" cy="16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a:extLst>
            <a:ext uri="{FF2B5EF4-FFF2-40B4-BE49-F238E27FC236}">
              <a16:creationId xmlns:a16="http://schemas.microsoft.com/office/drawing/2014/main" xmlns="" id="{00000000-0008-0000-0400-0000AD010000}"/>
            </a:ext>
          </a:extLst>
        </xdr:cNvPr>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111761</xdr:rowOff>
    </xdr:from>
    <xdr:to>
      <xdr:col>20</xdr:col>
      <xdr:colOff>158750</xdr:colOff>
      <xdr:row>77</xdr:row>
      <xdr:rowOff>115570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3004800" y="133134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a:extLst>
            <a:ext uri="{FF2B5EF4-FFF2-40B4-BE49-F238E27FC236}">
              <a16:creationId xmlns:a16="http://schemas.microsoft.com/office/drawing/2014/main" xmlns="" id="{00000000-0008-0000-0400-0000B0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a:extLst>
            <a:ext uri="{FF2B5EF4-FFF2-40B4-BE49-F238E27FC236}">
              <a16:creationId xmlns:a16="http://schemas.microsoft.com/office/drawing/2014/main" xmlns="" id="{00000000-0008-0000-0400-0000B2010000}"/>
            </a:ext>
          </a:extLst>
        </xdr:cNvPr>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41" name="円/楕円 440">
          <a:extLst>
            <a:ext uri="{FF2B5EF4-FFF2-40B4-BE49-F238E27FC236}">
              <a16:creationId xmlns:a16="http://schemas.microsoft.com/office/drawing/2014/main" xmlns="" id="{00000000-0008-0000-0400-0000B9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25416</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30480</xdr:rowOff>
    </xdr:from>
    <xdr:to>
      <xdr:col>22</xdr:col>
      <xdr:colOff>615950</xdr:colOff>
      <xdr:row>78</xdr:row>
      <xdr:rowOff>132080</xdr:rowOff>
    </xdr:to>
    <xdr:sp macro="" textlink="">
      <xdr:nvSpPr>
        <xdr:cNvPr id="443" name="円/楕円 442">
          <a:extLst>
            <a:ext uri="{FF2B5EF4-FFF2-40B4-BE49-F238E27FC236}">
              <a16:creationId xmlns:a16="http://schemas.microsoft.com/office/drawing/2014/main" xmlns="" id="{00000000-0008-0000-0400-0000BB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53339</xdr:rowOff>
    </xdr:from>
    <xdr:to>
      <xdr:col>21</xdr:col>
      <xdr:colOff>412750</xdr:colOff>
      <xdr:row>78</xdr:row>
      <xdr:rowOff>154939</xdr:rowOff>
    </xdr:to>
    <xdr:sp macro="" textlink="">
      <xdr:nvSpPr>
        <xdr:cNvPr id="445" name="円/楕円 444">
          <a:extLst>
            <a:ext uri="{FF2B5EF4-FFF2-40B4-BE49-F238E27FC236}">
              <a16:creationId xmlns:a16="http://schemas.microsoft.com/office/drawing/2014/main" xmlns="" id="{00000000-0008-0000-0400-0000BD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139716</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60961</xdr:rowOff>
    </xdr:from>
    <xdr:to>
      <xdr:col>20</xdr:col>
      <xdr:colOff>209550</xdr:colOff>
      <xdr:row>77</xdr:row>
      <xdr:rowOff>162561</xdr:rowOff>
    </xdr:to>
    <xdr:sp macro="" textlink="">
      <xdr:nvSpPr>
        <xdr:cNvPr id="447" name="円/楕円 446">
          <a:extLst>
            <a:ext uri="{FF2B5EF4-FFF2-40B4-BE49-F238E27FC236}">
              <a16:creationId xmlns:a16="http://schemas.microsoft.com/office/drawing/2014/main" xmlns="" id="{00000000-0008-0000-0400-0000BF010000}"/>
            </a:ext>
          </a:extLst>
        </xdr:cNvPr>
        <xdr:cNvSpPr/>
      </xdr:nvSpPr>
      <xdr:spPr>
        <a:xfrm>
          <a:off x="13843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147338</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49" name="円/楕円 448">
          <a:extLst>
            <a:ext uri="{FF2B5EF4-FFF2-40B4-BE49-F238E27FC236}">
              <a16:creationId xmlns:a16="http://schemas.microsoft.com/office/drawing/2014/main" xmlns="" id="{00000000-0008-0000-0400-0000C1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福岡県小竹町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234</xdr:rowOff>
    </xdr:from>
    <xdr:to>
      <xdr:col>4</xdr:col>
      <xdr:colOff>1117600</xdr:colOff>
      <xdr:row>17</xdr:row>
      <xdr:rowOff>70963</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003800" y="2962509"/>
          <a:ext cx="647700" cy="70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a:extLst>
            <a:ext uri="{FF2B5EF4-FFF2-40B4-BE49-F238E27FC236}">
              <a16:creationId xmlns:a16="http://schemas.microsoft.com/office/drawing/2014/main" xmlns="" id="{00000000-0008-0000-0500-000034000000}"/>
            </a:ext>
          </a:extLst>
        </xdr:cNvPr>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234</xdr:rowOff>
    </xdr:from>
    <xdr:to>
      <xdr:col>4</xdr:col>
      <xdr:colOff>469900</xdr:colOff>
      <xdr:row>17</xdr:row>
      <xdr:rowOff>21631</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962509"/>
          <a:ext cx="698500" cy="2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a:extLst>
            <a:ext uri="{FF2B5EF4-FFF2-40B4-BE49-F238E27FC236}">
              <a16:creationId xmlns:a16="http://schemas.microsoft.com/office/drawing/2014/main" xmlns="" id="{00000000-0008-0000-0500-000036000000}"/>
            </a:ext>
          </a:extLst>
        </xdr:cNvPr>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21631</xdr:rowOff>
    </xdr:from>
    <xdr:to>
      <xdr:col>3</xdr:col>
      <xdr:colOff>904875</xdr:colOff>
      <xdr:row>17</xdr:row>
      <xdr:rowOff>83825</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983906"/>
          <a:ext cx="698500" cy="62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a:extLst>
            <a:ext uri="{FF2B5EF4-FFF2-40B4-BE49-F238E27FC236}">
              <a16:creationId xmlns:a16="http://schemas.microsoft.com/office/drawing/2014/main" xmlns="" id="{00000000-0008-0000-0500-000039000000}"/>
            </a:ext>
          </a:extLst>
        </xdr:cNvPr>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81234</xdr:rowOff>
    </xdr:from>
    <xdr:to>
      <xdr:col>3</xdr:col>
      <xdr:colOff>206375</xdr:colOff>
      <xdr:row>17</xdr:row>
      <xdr:rowOff>83825</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a:off x="2908300" y="3043509"/>
          <a:ext cx="698500" cy="2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a:extLst>
            <a:ext uri="{FF2B5EF4-FFF2-40B4-BE49-F238E27FC236}">
              <a16:creationId xmlns:a16="http://schemas.microsoft.com/office/drawing/2014/main" xmlns="" id="{00000000-0008-0000-0500-00003C000000}"/>
            </a:ext>
          </a:extLst>
        </xdr:cNvPr>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a:extLst>
            <a:ext uri="{FF2B5EF4-FFF2-40B4-BE49-F238E27FC236}">
              <a16:creationId xmlns:a16="http://schemas.microsoft.com/office/drawing/2014/main" xmlns="" id="{00000000-0008-0000-0500-00003E000000}"/>
            </a:ext>
          </a:extLst>
        </xdr:cNvPr>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20163</xdr:rowOff>
    </xdr:from>
    <xdr:to>
      <xdr:col>5</xdr:col>
      <xdr:colOff>34925</xdr:colOff>
      <xdr:row>17</xdr:row>
      <xdr:rowOff>121763</xdr:rowOff>
    </xdr:to>
    <xdr:sp macro="" textlink="">
      <xdr:nvSpPr>
        <xdr:cNvPr id="69" name="円/楕円 68">
          <a:extLst>
            <a:ext uri="{FF2B5EF4-FFF2-40B4-BE49-F238E27FC236}">
              <a16:creationId xmlns:a16="http://schemas.microsoft.com/office/drawing/2014/main" xmlns="" id="{00000000-0008-0000-0500-000045000000}"/>
            </a:ext>
          </a:extLst>
        </xdr:cNvPr>
        <xdr:cNvSpPr/>
      </xdr:nvSpPr>
      <xdr:spPr bwMode="auto">
        <a:xfrm>
          <a:off x="5600700" y="298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163690</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95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118,604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120884</xdr:rowOff>
    </xdr:from>
    <xdr:to>
      <xdr:col>4</xdr:col>
      <xdr:colOff>520700</xdr:colOff>
      <xdr:row>17</xdr:row>
      <xdr:rowOff>51034</xdr:rowOff>
    </xdr:to>
    <xdr:sp macro="" textlink="">
      <xdr:nvSpPr>
        <xdr:cNvPr id="71" name="円/楕円 70">
          <a:extLst>
            <a:ext uri="{FF2B5EF4-FFF2-40B4-BE49-F238E27FC236}">
              <a16:creationId xmlns:a16="http://schemas.microsoft.com/office/drawing/2014/main" xmlns="" id="{00000000-0008-0000-0500-000047000000}"/>
            </a:ext>
          </a:extLst>
        </xdr:cNvPr>
        <xdr:cNvSpPr/>
      </xdr:nvSpPr>
      <xdr:spPr bwMode="auto">
        <a:xfrm>
          <a:off x="4953000" y="2911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35811</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998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127,886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142281</xdr:rowOff>
    </xdr:from>
    <xdr:to>
      <xdr:col>3</xdr:col>
      <xdr:colOff>955675</xdr:colOff>
      <xdr:row>17</xdr:row>
      <xdr:rowOff>72431</xdr:rowOff>
    </xdr:to>
    <xdr:sp macro="" textlink="">
      <xdr:nvSpPr>
        <xdr:cNvPr id="73" name="円/楕円 72">
          <a:extLst>
            <a:ext uri="{FF2B5EF4-FFF2-40B4-BE49-F238E27FC236}">
              <a16:creationId xmlns:a16="http://schemas.microsoft.com/office/drawing/2014/main" xmlns="" id="{00000000-0008-0000-0500-000049000000}"/>
            </a:ext>
          </a:extLst>
        </xdr:cNvPr>
        <xdr:cNvSpPr/>
      </xdr:nvSpPr>
      <xdr:spPr bwMode="auto">
        <a:xfrm>
          <a:off x="4254500" y="2933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57208</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01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125,078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33025</xdr:rowOff>
    </xdr:from>
    <xdr:to>
      <xdr:col>3</xdr:col>
      <xdr:colOff>257175</xdr:colOff>
      <xdr:row>17</xdr:row>
      <xdr:rowOff>134625</xdr:rowOff>
    </xdr:to>
    <xdr:sp macro="" textlink="">
      <xdr:nvSpPr>
        <xdr:cNvPr id="75" name="円/楕円 74">
          <a:extLst>
            <a:ext uri="{FF2B5EF4-FFF2-40B4-BE49-F238E27FC236}">
              <a16:creationId xmlns:a16="http://schemas.microsoft.com/office/drawing/2014/main" xmlns="" id="{00000000-0008-0000-0500-00004B000000}"/>
            </a:ext>
          </a:extLst>
        </xdr:cNvPr>
        <xdr:cNvSpPr/>
      </xdr:nvSpPr>
      <xdr:spPr bwMode="auto">
        <a:xfrm>
          <a:off x="3556000" y="2995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119402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0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116,916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30434</xdr:rowOff>
    </xdr:from>
    <xdr:to>
      <xdr:col>2</xdr:col>
      <xdr:colOff>692150</xdr:colOff>
      <xdr:row>17</xdr:row>
      <xdr:rowOff>132034</xdr:rowOff>
    </xdr:to>
    <xdr:sp macro="" textlink="">
      <xdr:nvSpPr>
        <xdr:cNvPr id="77" name="円/楕円 76">
          <a:extLst>
            <a:ext uri="{FF2B5EF4-FFF2-40B4-BE49-F238E27FC236}">
              <a16:creationId xmlns:a16="http://schemas.microsoft.com/office/drawing/2014/main" xmlns="" id="{00000000-0008-0000-0500-00004D000000}"/>
            </a:ext>
          </a:extLst>
        </xdr:cNvPr>
        <xdr:cNvSpPr/>
      </xdr:nvSpPr>
      <xdr:spPr bwMode="auto">
        <a:xfrm>
          <a:off x="2857500" y="2992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116811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07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232937</xdr:rowOff>
    </xdr:from>
    <xdr:to>
      <xdr:col>4</xdr:col>
      <xdr:colOff>1117600</xdr:colOff>
      <xdr:row>35</xdr:row>
      <xdr:rowOff>320377</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003800" y="6843287"/>
          <a:ext cx="647700" cy="87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314444</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924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a:extLst>
            <a:ext uri="{FF2B5EF4-FFF2-40B4-BE49-F238E27FC236}">
              <a16:creationId xmlns:a16="http://schemas.microsoft.com/office/drawing/2014/main" xmlns="" id="{00000000-0008-0000-0500-000072000000}"/>
            </a:ext>
          </a:extLst>
        </xdr:cNvPr>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232937</xdr:rowOff>
    </xdr:from>
    <xdr:to>
      <xdr:col>4</xdr:col>
      <xdr:colOff>469900</xdr:colOff>
      <xdr:row>35</xdr:row>
      <xdr:rowOff>233394</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4305300" y="6843287"/>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a:extLst>
            <a:ext uri="{FF2B5EF4-FFF2-40B4-BE49-F238E27FC236}">
              <a16:creationId xmlns:a16="http://schemas.microsoft.com/office/drawing/2014/main" xmlns="" id="{00000000-0008-0000-0500-000074000000}"/>
            </a:ext>
          </a:extLst>
        </xdr:cNvPr>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128497</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081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159004</xdr:rowOff>
    </xdr:from>
    <xdr:to>
      <xdr:col>3</xdr:col>
      <xdr:colOff>904875</xdr:colOff>
      <xdr:row>35</xdr:row>
      <xdr:rowOff>233394</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6769354"/>
          <a:ext cx="698500" cy="74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a:extLst>
            <a:ext uri="{FF2B5EF4-FFF2-40B4-BE49-F238E27FC236}">
              <a16:creationId xmlns:a16="http://schemas.microsoft.com/office/drawing/2014/main" xmlns="" id="{00000000-0008-0000-0500-000077000000}"/>
            </a:ext>
          </a:extLst>
        </xdr:cNvPr>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104189</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109474</xdr:rowOff>
    </xdr:from>
    <xdr:to>
      <xdr:col>3</xdr:col>
      <xdr:colOff>206375</xdr:colOff>
      <xdr:row>35</xdr:row>
      <xdr:rowOff>159004</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6719824"/>
          <a:ext cx="698500" cy="49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a:extLst>
            <a:ext uri="{FF2B5EF4-FFF2-40B4-BE49-F238E27FC236}">
              <a16:creationId xmlns:a16="http://schemas.microsoft.com/office/drawing/2014/main" xmlns="" id="{00000000-0008-0000-0500-00007A000000}"/>
            </a:ext>
          </a:extLst>
        </xdr:cNvPr>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41915</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a:extLst>
            <a:ext uri="{FF2B5EF4-FFF2-40B4-BE49-F238E27FC236}">
              <a16:creationId xmlns:a16="http://schemas.microsoft.com/office/drawing/2014/main" xmlns="" id="{00000000-0008-0000-0500-00007C000000}"/>
            </a:ext>
          </a:extLst>
        </xdr:cNvPr>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336884</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269577</xdr:rowOff>
    </xdr:from>
    <xdr:to>
      <xdr:col>5</xdr:col>
      <xdr:colOff>34925</xdr:colOff>
      <xdr:row>36</xdr:row>
      <xdr:rowOff>28277</xdr:rowOff>
    </xdr:to>
    <xdr:sp macro="" textlink="">
      <xdr:nvSpPr>
        <xdr:cNvPr id="131" name="円/楕円 130">
          <a:extLst>
            <a:ext uri="{FF2B5EF4-FFF2-40B4-BE49-F238E27FC236}">
              <a16:creationId xmlns:a16="http://schemas.microsoft.com/office/drawing/2014/main" xmlns="" id="{00000000-0008-0000-0500-000083000000}"/>
            </a:ext>
          </a:extLst>
        </xdr:cNvPr>
        <xdr:cNvSpPr/>
      </xdr:nvSpPr>
      <xdr:spPr bwMode="auto">
        <a:xfrm>
          <a:off x="5600700" y="6879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114654</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672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182137</xdr:rowOff>
    </xdr:from>
    <xdr:to>
      <xdr:col>4</xdr:col>
      <xdr:colOff>520700</xdr:colOff>
      <xdr:row>35</xdr:row>
      <xdr:rowOff>283737</xdr:rowOff>
    </xdr:to>
    <xdr:sp macro="" textlink="">
      <xdr:nvSpPr>
        <xdr:cNvPr id="133" name="円/楕円 132">
          <a:extLst>
            <a:ext uri="{FF2B5EF4-FFF2-40B4-BE49-F238E27FC236}">
              <a16:creationId xmlns:a16="http://schemas.microsoft.com/office/drawing/2014/main" xmlns="" id="{00000000-0008-0000-0500-000085000000}"/>
            </a:ext>
          </a:extLst>
        </xdr:cNvPr>
        <xdr:cNvSpPr/>
      </xdr:nvSpPr>
      <xdr:spPr bwMode="auto">
        <a:xfrm>
          <a:off x="4953000" y="6792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293914</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656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37,439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182594</xdr:rowOff>
    </xdr:from>
    <xdr:to>
      <xdr:col>3</xdr:col>
      <xdr:colOff>955675</xdr:colOff>
      <xdr:row>35</xdr:row>
      <xdr:rowOff>284194</xdr:rowOff>
    </xdr:to>
    <xdr:sp macro="" textlink="">
      <xdr:nvSpPr>
        <xdr:cNvPr id="135" name="円/楕円 134">
          <a:extLst>
            <a:ext uri="{FF2B5EF4-FFF2-40B4-BE49-F238E27FC236}">
              <a16:creationId xmlns:a16="http://schemas.microsoft.com/office/drawing/2014/main" xmlns="" id="{00000000-0008-0000-0500-000087000000}"/>
            </a:ext>
          </a:extLst>
        </xdr:cNvPr>
        <xdr:cNvSpPr/>
      </xdr:nvSpPr>
      <xdr:spPr bwMode="auto">
        <a:xfrm>
          <a:off x="4254500" y="6792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294371</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656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37,415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108204</xdr:rowOff>
    </xdr:from>
    <xdr:to>
      <xdr:col>3</xdr:col>
      <xdr:colOff>257175</xdr:colOff>
      <xdr:row>35</xdr:row>
      <xdr:rowOff>209804</xdr:rowOff>
    </xdr:to>
    <xdr:sp macro="" textlink="">
      <xdr:nvSpPr>
        <xdr:cNvPr id="137" name="円/楕円 136">
          <a:extLst>
            <a:ext uri="{FF2B5EF4-FFF2-40B4-BE49-F238E27FC236}">
              <a16:creationId xmlns:a16="http://schemas.microsoft.com/office/drawing/2014/main" xmlns="" id="{00000000-0008-0000-0500-000089000000}"/>
            </a:ext>
          </a:extLst>
        </xdr:cNvPr>
        <xdr:cNvSpPr/>
      </xdr:nvSpPr>
      <xdr:spPr bwMode="auto">
        <a:xfrm>
          <a:off x="3556000" y="6718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219981</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648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41,320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58674</xdr:rowOff>
    </xdr:from>
    <xdr:to>
      <xdr:col>2</xdr:col>
      <xdr:colOff>692150</xdr:colOff>
      <xdr:row>35</xdr:row>
      <xdr:rowOff>160274</xdr:rowOff>
    </xdr:to>
    <xdr:sp macro="" textlink="">
      <xdr:nvSpPr>
        <xdr:cNvPr id="139" name="円/楕円 138">
          <a:extLst>
            <a:ext uri="{FF2B5EF4-FFF2-40B4-BE49-F238E27FC236}">
              <a16:creationId xmlns:a16="http://schemas.microsoft.com/office/drawing/2014/main" xmlns="" id="{00000000-0008-0000-0500-00008B000000}"/>
            </a:ext>
          </a:extLst>
        </xdr:cNvPr>
        <xdr:cNvSpPr/>
      </xdr:nvSpPr>
      <xdr:spPr bwMode="auto">
        <a:xfrm>
          <a:off x="2857500" y="6669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170451</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643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8,014
7,841
14.18
4,711,231
4,439,893
265,140
2,724,422
4,882,282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74.9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29156</xdr:rowOff>
    </xdr:from>
    <xdr:to>
      <xdr:col>6</xdr:col>
      <xdr:colOff>511175</xdr:colOff>
      <xdr:row>37</xdr:row>
      <xdr:rowOff>98781</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6372806"/>
          <a:ext cx="838200" cy="6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26793</xdr:rowOff>
    </xdr:from>
    <xdr:to>
      <xdr:col>5</xdr:col>
      <xdr:colOff>358775</xdr:colOff>
      <xdr:row>37</xdr:row>
      <xdr:rowOff>29156</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370443"/>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a:extLst>
            <a:ext uri="{FF2B5EF4-FFF2-40B4-BE49-F238E27FC236}">
              <a16:creationId xmlns:a16="http://schemas.microsoft.com/office/drawing/2014/main" xmlns="" id="{00000000-0008-0000-0600-000043000000}"/>
            </a:ext>
          </a:extLst>
        </xdr:cNvPr>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96451</xdr:rowOff>
    </xdr:from>
    <xdr:to>
      <xdr:col>4</xdr:col>
      <xdr:colOff>155575</xdr:colOff>
      <xdr:row>37</xdr:row>
      <xdr:rowOff>26793</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268651"/>
          <a:ext cx="889000" cy="10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a:extLst>
            <a:ext uri="{FF2B5EF4-FFF2-40B4-BE49-F238E27FC236}">
              <a16:creationId xmlns:a16="http://schemas.microsoft.com/office/drawing/2014/main" xmlns="" id="{00000000-0008-0000-0600-000046000000}"/>
            </a:ext>
          </a:extLst>
        </xdr:cNvPr>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96451</xdr:rowOff>
    </xdr:from>
    <xdr:to>
      <xdr:col>2</xdr:col>
      <xdr:colOff>638175</xdr:colOff>
      <xdr:row>37</xdr:row>
      <xdr:rowOff>74277</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268651"/>
          <a:ext cx="8890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a:extLst>
            <a:ext uri="{FF2B5EF4-FFF2-40B4-BE49-F238E27FC236}">
              <a16:creationId xmlns:a16="http://schemas.microsoft.com/office/drawing/2014/main" xmlns="" id="{00000000-0008-0000-0600-00004B000000}"/>
            </a:ext>
          </a:extLst>
        </xdr:cNvPr>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47981</xdr:rowOff>
    </xdr:from>
    <xdr:to>
      <xdr:col>6</xdr:col>
      <xdr:colOff>561975</xdr:colOff>
      <xdr:row>37</xdr:row>
      <xdr:rowOff>149581</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4584700" y="639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26408</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37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91,509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149806</xdr:rowOff>
    </xdr:from>
    <xdr:to>
      <xdr:col>5</xdr:col>
      <xdr:colOff>409575</xdr:colOff>
      <xdr:row>37</xdr:row>
      <xdr:rowOff>79956</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3746500" y="632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71083</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41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97,905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147443</xdr:rowOff>
    </xdr:from>
    <xdr:to>
      <xdr:col>4</xdr:col>
      <xdr:colOff>206375</xdr:colOff>
      <xdr:row>37</xdr:row>
      <xdr:rowOff>77593</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2857500" y="631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68720</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41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98,122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45651</xdr:rowOff>
    </xdr:from>
    <xdr:to>
      <xdr:col>3</xdr:col>
      <xdr:colOff>3175</xdr:colOff>
      <xdr:row>36</xdr:row>
      <xdr:rowOff>147251</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968500" y="621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138378</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4" y="631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107,473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23477</xdr:rowOff>
    </xdr:from>
    <xdr:to>
      <xdr:col>1</xdr:col>
      <xdr:colOff>485775</xdr:colOff>
      <xdr:row>37</xdr:row>
      <xdr:rowOff>125077</xdr:rowOff>
    </xdr:to>
    <xdr:sp macro="" textlink="">
      <xdr:nvSpPr>
        <xdr:cNvPr id="90" name="円/楕円 89">
          <a:extLst>
            <a:ext uri="{FF2B5EF4-FFF2-40B4-BE49-F238E27FC236}">
              <a16:creationId xmlns:a16="http://schemas.microsoft.com/office/drawing/2014/main" xmlns="" id="{00000000-0008-0000-0600-00005A000000}"/>
            </a:ext>
          </a:extLst>
        </xdr:cNvPr>
        <xdr:cNvSpPr/>
      </xdr:nvSpPr>
      <xdr:spPr>
        <a:xfrm>
          <a:off x="1079500" y="636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116204</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45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102452</xdr:rowOff>
    </xdr:from>
    <xdr:to>
      <xdr:col>6</xdr:col>
      <xdr:colOff>511175</xdr:colOff>
      <xdr:row>56</xdr:row>
      <xdr:rowOff>134817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3797300" y="9703652"/>
          <a:ext cx="838200" cy="3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a:extLst>
            <a:ext uri="{FF2B5EF4-FFF2-40B4-BE49-F238E27FC236}">
              <a16:creationId xmlns:a16="http://schemas.microsoft.com/office/drawing/2014/main" xmlns="" id="{00000000-0008-0000-0600-000078000000}"/>
            </a:ext>
          </a:extLst>
        </xdr:cNvPr>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102452</xdr:rowOff>
    </xdr:from>
    <xdr:to>
      <xdr:col>5</xdr:col>
      <xdr:colOff>358775</xdr:colOff>
      <xdr:row>56</xdr:row>
      <xdr:rowOff>128535</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9703652"/>
          <a:ext cx="8890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a:extLst>
            <a:ext uri="{FF2B5EF4-FFF2-40B4-BE49-F238E27FC236}">
              <a16:creationId xmlns:a16="http://schemas.microsoft.com/office/drawing/2014/main" xmlns="" id="{00000000-0008-0000-0600-00007A000000}"/>
            </a:ext>
          </a:extLst>
        </xdr:cNvPr>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128535</xdr:rowOff>
    </xdr:from>
    <xdr:to>
      <xdr:col>4</xdr:col>
      <xdr:colOff>155575</xdr:colOff>
      <xdr:row>56</xdr:row>
      <xdr:rowOff>154284</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9729735"/>
          <a:ext cx="889000" cy="2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a:extLst>
            <a:ext uri="{FF2B5EF4-FFF2-40B4-BE49-F238E27FC236}">
              <a16:creationId xmlns:a16="http://schemas.microsoft.com/office/drawing/2014/main" xmlns="" id="{00000000-0008-0000-0600-00007D000000}"/>
            </a:ext>
          </a:extLst>
        </xdr:cNvPr>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154284</xdr:rowOff>
    </xdr:from>
    <xdr:to>
      <xdr:col>2</xdr:col>
      <xdr:colOff>638175</xdr:colOff>
      <xdr:row>57</xdr:row>
      <xdr:rowOff>18752</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755484"/>
          <a:ext cx="889000" cy="3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a:extLst>
            <a:ext uri="{FF2B5EF4-FFF2-40B4-BE49-F238E27FC236}">
              <a16:creationId xmlns:a16="http://schemas.microsoft.com/office/drawing/2014/main" xmlns="" id="{00000000-0008-0000-0600-000080000000}"/>
            </a:ext>
          </a:extLst>
        </xdr:cNvPr>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a:extLst>
            <a:ext uri="{FF2B5EF4-FFF2-40B4-BE49-F238E27FC236}">
              <a16:creationId xmlns:a16="http://schemas.microsoft.com/office/drawing/2014/main" xmlns="" id="{00000000-0008-0000-0600-000082000000}"/>
            </a:ext>
          </a:extLst>
        </xdr:cNvPr>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84017</xdr:rowOff>
    </xdr:from>
    <xdr:to>
      <xdr:col>6</xdr:col>
      <xdr:colOff>561975</xdr:colOff>
      <xdr:row>57</xdr:row>
      <xdr:rowOff>14167</xdr:rowOff>
    </xdr:to>
    <xdr:sp macro="" textlink="">
      <xdr:nvSpPr>
        <xdr:cNvPr id="137" name="円/楕円 136">
          <a:extLst>
            <a:ext uri="{FF2B5EF4-FFF2-40B4-BE49-F238E27FC236}">
              <a16:creationId xmlns:a16="http://schemas.microsoft.com/office/drawing/2014/main" xmlns="" id="{00000000-0008-0000-0600-000089000000}"/>
            </a:ext>
          </a:extLst>
        </xdr:cNvPr>
        <xdr:cNvSpPr/>
      </xdr:nvSpPr>
      <xdr:spPr>
        <a:xfrm>
          <a:off x="4584700" y="968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170394</xdr:rowOff>
    </xdr:from>
    <xdr:ext cx="534377"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60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76,068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51652</xdr:rowOff>
    </xdr:from>
    <xdr:to>
      <xdr:col>5</xdr:col>
      <xdr:colOff>409575</xdr:colOff>
      <xdr:row>56</xdr:row>
      <xdr:rowOff>153252</xdr:rowOff>
    </xdr:to>
    <xdr:sp macro="" textlink="">
      <xdr:nvSpPr>
        <xdr:cNvPr id="139" name="円/楕円 138">
          <a:extLst>
            <a:ext uri="{FF2B5EF4-FFF2-40B4-BE49-F238E27FC236}">
              <a16:creationId xmlns:a16="http://schemas.microsoft.com/office/drawing/2014/main" xmlns="" id="{00000000-0008-0000-0600-00008B000000}"/>
            </a:ext>
          </a:extLst>
        </xdr:cNvPr>
        <xdr:cNvSpPr/>
      </xdr:nvSpPr>
      <xdr:spPr>
        <a:xfrm>
          <a:off x="3746500" y="965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144379</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530111" y="974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83,147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77735</xdr:rowOff>
    </xdr:from>
    <xdr:to>
      <xdr:col>4</xdr:col>
      <xdr:colOff>206375</xdr:colOff>
      <xdr:row>57</xdr:row>
      <xdr:rowOff>7885</xdr:rowOff>
    </xdr:to>
    <xdr:sp macro="" textlink="">
      <xdr:nvSpPr>
        <xdr:cNvPr id="141" name="円/楕円 140">
          <a:extLst>
            <a:ext uri="{FF2B5EF4-FFF2-40B4-BE49-F238E27FC236}">
              <a16:creationId xmlns:a16="http://schemas.microsoft.com/office/drawing/2014/main" xmlns="" id="{00000000-0008-0000-0600-00008D000000}"/>
            </a:ext>
          </a:extLst>
        </xdr:cNvPr>
        <xdr:cNvSpPr/>
      </xdr:nvSpPr>
      <xdr:spPr>
        <a:xfrm>
          <a:off x="2857500" y="967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170462</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41111" y="977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77,442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103484</xdr:rowOff>
    </xdr:from>
    <xdr:to>
      <xdr:col>3</xdr:col>
      <xdr:colOff>3175</xdr:colOff>
      <xdr:row>57</xdr:row>
      <xdr:rowOff>33634</xdr:rowOff>
    </xdr:to>
    <xdr:sp macro="" textlink="">
      <xdr:nvSpPr>
        <xdr:cNvPr id="143" name="円/楕円 142">
          <a:extLst>
            <a:ext uri="{FF2B5EF4-FFF2-40B4-BE49-F238E27FC236}">
              <a16:creationId xmlns:a16="http://schemas.microsoft.com/office/drawing/2014/main" xmlns="" id="{00000000-0008-0000-0600-00008F000000}"/>
            </a:ext>
          </a:extLst>
        </xdr:cNvPr>
        <xdr:cNvSpPr/>
      </xdr:nvSpPr>
      <xdr:spPr>
        <a:xfrm>
          <a:off x="1968500" y="970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24761</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52111" y="979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71,810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139402</xdr:rowOff>
    </xdr:from>
    <xdr:to>
      <xdr:col>1</xdr:col>
      <xdr:colOff>485775</xdr:colOff>
      <xdr:row>57</xdr:row>
      <xdr:rowOff>69552</xdr:rowOff>
    </xdr:to>
    <xdr:sp macro="" textlink="">
      <xdr:nvSpPr>
        <xdr:cNvPr id="145" name="円/楕円 144">
          <a:extLst>
            <a:ext uri="{FF2B5EF4-FFF2-40B4-BE49-F238E27FC236}">
              <a16:creationId xmlns:a16="http://schemas.microsoft.com/office/drawing/2014/main" xmlns="" id="{00000000-0008-0000-0600-000091000000}"/>
            </a:ext>
          </a:extLst>
        </xdr:cNvPr>
        <xdr:cNvSpPr/>
      </xdr:nvSpPr>
      <xdr:spPr>
        <a:xfrm>
          <a:off x="1079500" y="974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60679</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63111" y="98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165695</xdr:rowOff>
    </xdr:from>
    <xdr:to>
      <xdr:col>6</xdr:col>
      <xdr:colOff>511175</xdr:colOff>
      <xdr:row>78</xdr:row>
      <xdr:rowOff>170562</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3797300" y="13538795"/>
          <a:ext cx="8382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a:extLst>
            <a:ext uri="{FF2B5EF4-FFF2-40B4-BE49-F238E27FC236}">
              <a16:creationId xmlns:a16="http://schemas.microsoft.com/office/drawing/2014/main" xmlns="" id="{00000000-0008-0000-0600-0000B3000000}"/>
            </a:ext>
          </a:extLst>
        </xdr:cNvPr>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154820</xdr:rowOff>
    </xdr:from>
    <xdr:to>
      <xdr:col>5</xdr:col>
      <xdr:colOff>358775</xdr:colOff>
      <xdr:row>78</xdr:row>
      <xdr:rowOff>170562</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908300" y="13527920"/>
          <a:ext cx="889000" cy="1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a:extLst>
            <a:ext uri="{FF2B5EF4-FFF2-40B4-BE49-F238E27FC236}">
              <a16:creationId xmlns:a16="http://schemas.microsoft.com/office/drawing/2014/main" xmlns="" id="{00000000-0008-0000-0600-0000B5000000}"/>
            </a:ext>
          </a:extLst>
        </xdr:cNvPr>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154820</xdr:rowOff>
    </xdr:from>
    <xdr:to>
      <xdr:col>4</xdr:col>
      <xdr:colOff>155575</xdr:colOff>
      <xdr:row>79</xdr:row>
      <xdr:rowOff>13839</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2019300" y="13527920"/>
          <a:ext cx="889000" cy="3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a:extLst>
            <a:ext uri="{FF2B5EF4-FFF2-40B4-BE49-F238E27FC236}">
              <a16:creationId xmlns:a16="http://schemas.microsoft.com/office/drawing/2014/main" xmlns="" id="{00000000-0008-0000-0600-0000B8000000}"/>
            </a:ext>
          </a:extLst>
        </xdr:cNvPr>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6393</xdr:rowOff>
    </xdr:from>
    <xdr:to>
      <xdr:col>2</xdr:col>
      <xdr:colOff>638175</xdr:colOff>
      <xdr:row>79</xdr:row>
      <xdr:rowOff>13839</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a:off x="1130300" y="13550943"/>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a:extLst>
            <a:ext uri="{FF2B5EF4-FFF2-40B4-BE49-F238E27FC236}">
              <a16:creationId xmlns:a16="http://schemas.microsoft.com/office/drawing/2014/main" xmlns="" id="{00000000-0008-0000-0600-0000BB000000}"/>
            </a:ext>
          </a:extLst>
        </xdr:cNvPr>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a:extLst>
            <a:ext uri="{FF2B5EF4-FFF2-40B4-BE49-F238E27FC236}">
              <a16:creationId xmlns:a16="http://schemas.microsoft.com/office/drawing/2014/main" xmlns="" id="{00000000-0008-0000-0600-0000BD000000}"/>
            </a:ext>
          </a:extLst>
        </xdr:cNvPr>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114895</xdr:rowOff>
    </xdr:from>
    <xdr:to>
      <xdr:col>6</xdr:col>
      <xdr:colOff>561975</xdr:colOff>
      <xdr:row>79</xdr:row>
      <xdr:rowOff>45045</xdr:rowOff>
    </xdr:to>
    <xdr:sp macro="" textlink="">
      <xdr:nvSpPr>
        <xdr:cNvPr id="196" name="円/楕円 195">
          <a:extLst>
            <a:ext uri="{FF2B5EF4-FFF2-40B4-BE49-F238E27FC236}">
              <a16:creationId xmlns:a16="http://schemas.microsoft.com/office/drawing/2014/main" xmlns="" id="{00000000-0008-0000-0600-0000C4000000}"/>
            </a:ext>
          </a:extLst>
        </xdr:cNvPr>
        <xdr:cNvSpPr/>
      </xdr:nvSpPr>
      <xdr:spPr>
        <a:xfrm>
          <a:off x="4584700" y="134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29822</xdr:rowOff>
    </xdr:from>
    <xdr:ext cx="469744"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40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119762</xdr:rowOff>
    </xdr:from>
    <xdr:to>
      <xdr:col>5</xdr:col>
      <xdr:colOff>409575</xdr:colOff>
      <xdr:row>79</xdr:row>
      <xdr:rowOff>49912</xdr:rowOff>
    </xdr:to>
    <xdr:sp macro="" textlink="">
      <xdr:nvSpPr>
        <xdr:cNvPr id="198" name="円/楕円 197">
          <a:extLst>
            <a:ext uri="{FF2B5EF4-FFF2-40B4-BE49-F238E27FC236}">
              <a16:creationId xmlns:a16="http://schemas.microsoft.com/office/drawing/2014/main" xmlns="" id="{00000000-0008-0000-0600-0000C6000000}"/>
            </a:ext>
          </a:extLst>
        </xdr:cNvPr>
        <xdr:cNvSpPr/>
      </xdr:nvSpPr>
      <xdr:spPr>
        <a:xfrm>
          <a:off x="3746500" y="1349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41039</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62427" y="1358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104020</xdr:rowOff>
    </xdr:from>
    <xdr:to>
      <xdr:col>4</xdr:col>
      <xdr:colOff>206375</xdr:colOff>
      <xdr:row>79</xdr:row>
      <xdr:rowOff>34170</xdr:rowOff>
    </xdr:to>
    <xdr:sp macro="" textlink="">
      <xdr:nvSpPr>
        <xdr:cNvPr id="200" name="円/楕円 199">
          <a:extLst>
            <a:ext uri="{FF2B5EF4-FFF2-40B4-BE49-F238E27FC236}">
              <a16:creationId xmlns:a16="http://schemas.microsoft.com/office/drawing/2014/main" xmlns="" id="{00000000-0008-0000-0600-0000C8000000}"/>
            </a:ext>
          </a:extLst>
        </xdr:cNvPr>
        <xdr:cNvSpPr/>
      </xdr:nvSpPr>
      <xdr:spPr>
        <a:xfrm>
          <a:off x="2857500" y="134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25297</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73427" y="1356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134489</xdr:rowOff>
    </xdr:from>
    <xdr:to>
      <xdr:col>3</xdr:col>
      <xdr:colOff>3175</xdr:colOff>
      <xdr:row>79</xdr:row>
      <xdr:rowOff>64639</xdr:rowOff>
    </xdr:to>
    <xdr:sp macro="" textlink="">
      <xdr:nvSpPr>
        <xdr:cNvPr id="202" name="円/楕円 201">
          <a:extLst>
            <a:ext uri="{FF2B5EF4-FFF2-40B4-BE49-F238E27FC236}">
              <a16:creationId xmlns:a16="http://schemas.microsoft.com/office/drawing/2014/main" xmlns="" id="{00000000-0008-0000-0600-0000CA000000}"/>
            </a:ext>
          </a:extLst>
        </xdr:cNvPr>
        <xdr:cNvSpPr/>
      </xdr:nvSpPr>
      <xdr:spPr>
        <a:xfrm>
          <a:off x="1968500" y="1350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55766</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84427" y="1360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127043</xdr:rowOff>
    </xdr:from>
    <xdr:to>
      <xdr:col>1</xdr:col>
      <xdr:colOff>485775</xdr:colOff>
      <xdr:row>79</xdr:row>
      <xdr:rowOff>57193</xdr:rowOff>
    </xdr:to>
    <xdr:sp macro="" textlink="">
      <xdr:nvSpPr>
        <xdr:cNvPr id="204" name="円/楕円 203">
          <a:extLst>
            <a:ext uri="{FF2B5EF4-FFF2-40B4-BE49-F238E27FC236}">
              <a16:creationId xmlns:a16="http://schemas.microsoft.com/office/drawing/2014/main" xmlns="" id="{00000000-0008-0000-0600-0000CC000000}"/>
            </a:ext>
          </a:extLst>
        </xdr:cNvPr>
        <xdr:cNvSpPr/>
      </xdr:nvSpPr>
      <xdr:spPr>
        <a:xfrm>
          <a:off x="1079500" y="1350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48320</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95427" y="1359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106629</xdr:rowOff>
    </xdr:from>
    <xdr:to>
      <xdr:col>6</xdr:col>
      <xdr:colOff>511175</xdr:colOff>
      <xdr:row>96</xdr:row>
      <xdr:rowOff>144996</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3797300" y="16394379"/>
          <a:ext cx="838200" cy="20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142822</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43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a:extLst>
            <a:ext uri="{FF2B5EF4-FFF2-40B4-BE49-F238E27FC236}">
              <a16:creationId xmlns:a16="http://schemas.microsoft.com/office/drawing/2014/main" xmlns="" id="{00000000-0008-0000-0600-0000ED000000}"/>
            </a:ext>
          </a:extLst>
        </xdr:cNvPr>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144996</xdr:rowOff>
    </xdr:from>
    <xdr:to>
      <xdr:col>5</xdr:col>
      <xdr:colOff>358775</xdr:colOff>
      <xdr:row>97</xdr:row>
      <xdr:rowOff>61881</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908300" y="16604196"/>
          <a:ext cx="889000" cy="8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a:extLst>
            <a:ext uri="{FF2B5EF4-FFF2-40B4-BE49-F238E27FC236}">
              <a16:creationId xmlns:a16="http://schemas.microsoft.com/office/drawing/2014/main" xmlns="" id="{00000000-0008-0000-0600-0000EF000000}"/>
            </a:ext>
          </a:extLst>
        </xdr:cNvPr>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38924</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61881</xdr:rowOff>
    </xdr:from>
    <xdr:to>
      <xdr:col>4</xdr:col>
      <xdr:colOff>155575</xdr:colOff>
      <xdr:row>97</xdr:row>
      <xdr:rowOff>113849</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692531"/>
          <a:ext cx="889000" cy="5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a:extLst>
            <a:ext uri="{FF2B5EF4-FFF2-40B4-BE49-F238E27FC236}">
              <a16:creationId xmlns:a16="http://schemas.microsoft.com/office/drawing/2014/main" xmlns="" id="{00000000-0008-0000-0600-0000F2000000}"/>
            </a:ext>
          </a:extLst>
        </xdr:cNvPr>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115473</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113849</xdr:rowOff>
    </xdr:from>
    <xdr:to>
      <xdr:col>2</xdr:col>
      <xdr:colOff>638175</xdr:colOff>
      <xdr:row>97</xdr:row>
      <xdr:rowOff>146558</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1130300" y="16744499"/>
          <a:ext cx="889000" cy="3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a:extLst>
            <a:ext uri="{FF2B5EF4-FFF2-40B4-BE49-F238E27FC236}">
              <a16:creationId xmlns:a16="http://schemas.microsoft.com/office/drawing/2014/main" xmlns="" id="{00000000-0008-0000-0600-0000F5000000}"/>
            </a:ext>
          </a:extLst>
        </xdr:cNvPr>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3167</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a:extLst>
            <a:ext uri="{FF2B5EF4-FFF2-40B4-BE49-F238E27FC236}">
              <a16:creationId xmlns:a16="http://schemas.microsoft.com/office/drawing/2014/main" xmlns="" id="{00000000-0008-0000-0600-0000F7000000}"/>
            </a:ext>
          </a:extLst>
        </xdr:cNvPr>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37819</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55829</xdr:rowOff>
    </xdr:from>
    <xdr:to>
      <xdr:col>6</xdr:col>
      <xdr:colOff>561975</xdr:colOff>
      <xdr:row>95</xdr:row>
      <xdr:rowOff>157429</xdr:rowOff>
    </xdr:to>
    <xdr:sp macro="" textlink="">
      <xdr:nvSpPr>
        <xdr:cNvPr id="254" name="円/楕円 253">
          <a:extLst>
            <a:ext uri="{FF2B5EF4-FFF2-40B4-BE49-F238E27FC236}">
              <a16:creationId xmlns:a16="http://schemas.microsoft.com/office/drawing/2014/main" xmlns="" id="{00000000-0008-0000-0600-0000FE000000}"/>
            </a:ext>
          </a:extLst>
        </xdr:cNvPr>
        <xdr:cNvSpPr/>
      </xdr:nvSpPr>
      <xdr:spPr>
        <a:xfrm>
          <a:off x="4584700" y="1634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78706</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19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72,736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94196</xdr:rowOff>
    </xdr:from>
    <xdr:to>
      <xdr:col>5</xdr:col>
      <xdr:colOff>409575</xdr:colOff>
      <xdr:row>97</xdr:row>
      <xdr:rowOff>24346</xdr:rowOff>
    </xdr:to>
    <xdr:sp macro="" textlink="">
      <xdr:nvSpPr>
        <xdr:cNvPr id="256" name="円/楕円 255">
          <a:extLst>
            <a:ext uri="{FF2B5EF4-FFF2-40B4-BE49-F238E27FC236}">
              <a16:creationId xmlns:a16="http://schemas.microsoft.com/office/drawing/2014/main" xmlns="" id="{00000000-0008-0000-0600-000000010000}"/>
            </a:ext>
          </a:extLst>
        </xdr:cNvPr>
        <xdr:cNvSpPr/>
      </xdr:nvSpPr>
      <xdr:spPr>
        <a:xfrm>
          <a:off x="3746500" y="165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40873</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632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11081</xdr:rowOff>
    </xdr:from>
    <xdr:to>
      <xdr:col>4</xdr:col>
      <xdr:colOff>206375</xdr:colOff>
      <xdr:row>97</xdr:row>
      <xdr:rowOff>112681</xdr:rowOff>
    </xdr:to>
    <xdr:sp macro="" textlink="">
      <xdr:nvSpPr>
        <xdr:cNvPr id="258" name="円/楕円 257">
          <a:extLst>
            <a:ext uri="{FF2B5EF4-FFF2-40B4-BE49-F238E27FC236}">
              <a16:creationId xmlns:a16="http://schemas.microsoft.com/office/drawing/2014/main" xmlns="" id="{00000000-0008-0000-0600-000002010000}"/>
            </a:ext>
          </a:extLst>
        </xdr:cNvPr>
        <xdr:cNvSpPr/>
      </xdr:nvSpPr>
      <xdr:spPr>
        <a:xfrm>
          <a:off x="2857500" y="166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103808</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67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57,085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63049</xdr:rowOff>
    </xdr:from>
    <xdr:to>
      <xdr:col>3</xdr:col>
      <xdr:colOff>3175</xdr:colOff>
      <xdr:row>97</xdr:row>
      <xdr:rowOff>164649</xdr:rowOff>
    </xdr:to>
    <xdr:sp macro="" textlink="">
      <xdr:nvSpPr>
        <xdr:cNvPr id="260" name="円/楕円 259">
          <a:extLst>
            <a:ext uri="{FF2B5EF4-FFF2-40B4-BE49-F238E27FC236}">
              <a16:creationId xmlns:a16="http://schemas.microsoft.com/office/drawing/2014/main" xmlns="" id="{00000000-0008-0000-0600-000004010000}"/>
            </a:ext>
          </a:extLst>
        </xdr:cNvPr>
        <xdr:cNvSpPr/>
      </xdr:nvSpPr>
      <xdr:spPr>
        <a:xfrm>
          <a:off x="1968500" y="1669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9726</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4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95758</xdr:rowOff>
    </xdr:from>
    <xdr:to>
      <xdr:col>1</xdr:col>
      <xdr:colOff>485775</xdr:colOff>
      <xdr:row>98</xdr:row>
      <xdr:rowOff>25908</xdr:rowOff>
    </xdr:to>
    <xdr:sp macro="" textlink="">
      <xdr:nvSpPr>
        <xdr:cNvPr id="262" name="円/楕円 261">
          <a:extLst>
            <a:ext uri="{FF2B5EF4-FFF2-40B4-BE49-F238E27FC236}">
              <a16:creationId xmlns:a16="http://schemas.microsoft.com/office/drawing/2014/main" xmlns="" id="{00000000-0008-0000-0600-000006010000}"/>
            </a:ext>
          </a:extLst>
        </xdr:cNvPr>
        <xdr:cNvSpPr/>
      </xdr:nvSpPr>
      <xdr:spPr>
        <a:xfrm>
          <a:off x="1079500" y="167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42435</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50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a:extLst>
            <a:ext uri="{FF2B5EF4-FFF2-40B4-BE49-F238E27FC236}">
              <a16:creationId xmlns:a16="http://schemas.microsoft.com/office/drawing/2014/main" xmlns=""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a:extLst>
            <a:ext uri="{FF2B5EF4-FFF2-40B4-BE49-F238E27FC236}">
              <a16:creationId xmlns:a16="http://schemas.microsoft.com/office/drawing/2014/main" xmlns="" id="{00000000-0008-0000-0600-000020010000}"/>
            </a:ext>
          </a:extLst>
        </xdr:cNvPr>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a:extLst>
            <a:ext uri="{FF2B5EF4-FFF2-40B4-BE49-F238E27FC236}">
              <a16:creationId xmlns:a16="http://schemas.microsoft.com/office/drawing/2014/main" xmlns="" id="{00000000-0008-0000-0600-000022010000}"/>
            </a:ext>
          </a:extLst>
        </xdr:cNvPr>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51739</xdr:rowOff>
    </xdr:from>
    <xdr:to>
      <xdr:col>15</xdr:col>
      <xdr:colOff>180975</xdr:colOff>
      <xdr:row>37</xdr:row>
      <xdr:rowOff>71836</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9639300" y="6395389"/>
          <a:ext cx="838200" cy="2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a:extLst>
            <a:ext uri="{FF2B5EF4-FFF2-40B4-BE49-F238E27FC236}">
              <a16:creationId xmlns:a16="http://schemas.microsoft.com/office/drawing/2014/main" xmlns="" id="{00000000-0008-0000-0600-000025010000}"/>
            </a:ext>
          </a:extLst>
        </xdr:cNvPr>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a:extLst>
            <a:ext uri="{FF2B5EF4-FFF2-40B4-BE49-F238E27FC236}">
              <a16:creationId xmlns:a16="http://schemas.microsoft.com/office/drawing/2014/main" xmlns="" id="{00000000-0008-0000-0600-000026010000}"/>
            </a:ext>
          </a:extLst>
        </xdr:cNvPr>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41288</xdr:rowOff>
    </xdr:from>
    <xdr:to>
      <xdr:col>14</xdr:col>
      <xdr:colOff>28575</xdr:colOff>
      <xdr:row>37</xdr:row>
      <xdr:rowOff>51739</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8750300" y="6384938"/>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a:extLst>
            <a:ext uri="{FF2B5EF4-FFF2-40B4-BE49-F238E27FC236}">
              <a16:creationId xmlns:a16="http://schemas.microsoft.com/office/drawing/2014/main" xmlns="" id="{00000000-0008-0000-0600-000028010000}"/>
            </a:ext>
          </a:extLst>
        </xdr:cNvPr>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41288</xdr:rowOff>
    </xdr:from>
    <xdr:to>
      <xdr:col>12</xdr:col>
      <xdr:colOff>511175</xdr:colOff>
      <xdr:row>37</xdr:row>
      <xdr:rowOff>69638</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7861300" y="6384938"/>
          <a:ext cx="889000" cy="2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a:extLst>
            <a:ext uri="{FF2B5EF4-FFF2-40B4-BE49-F238E27FC236}">
              <a16:creationId xmlns:a16="http://schemas.microsoft.com/office/drawing/2014/main" xmlns="" id="{00000000-0008-0000-0600-00002B010000}"/>
            </a:ext>
          </a:extLst>
        </xdr:cNvPr>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69638</xdr:rowOff>
    </xdr:from>
    <xdr:to>
      <xdr:col>11</xdr:col>
      <xdr:colOff>307975</xdr:colOff>
      <xdr:row>37</xdr:row>
      <xdr:rowOff>83133</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6972300" y="6413288"/>
          <a:ext cx="889000" cy="1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a:extLst>
            <a:ext uri="{FF2B5EF4-FFF2-40B4-BE49-F238E27FC236}">
              <a16:creationId xmlns:a16="http://schemas.microsoft.com/office/drawing/2014/main" xmlns="" id="{00000000-0008-0000-0600-00002E010000}"/>
            </a:ext>
          </a:extLst>
        </xdr:cNvPr>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a:extLst>
            <a:ext uri="{FF2B5EF4-FFF2-40B4-BE49-F238E27FC236}">
              <a16:creationId xmlns:a16="http://schemas.microsoft.com/office/drawing/2014/main" xmlns="" id="{00000000-0008-0000-0600-000030010000}"/>
            </a:ext>
          </a:extLst>
        </xdr:cNvPr>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21036</xdr:rowOff>
    </xdr:from>
    <xdr:to>
      <xdr:col>15</xdr:col>
      <xdr:colOff>231775</xdr:colOff>
      <xdr:row>37</xdr:row>
      <xdr:rowOff>122636</xdr:rowOff>
    </xdr:to>
    <xdr:sp macro="" textlink="">
      <xdr:nvSpPr>
        <xdr:cNvPr id="311" name="円/楕円 310">
          <a:extLst>
            <a:ext uri="{FF2B5EF4-FFF2-40B4-BE49-F238E27FC236}">
              <a16:creationId xmlns:a16="http://schemas.microsoft.com/office/drawing/2014/main" xmlns="" id="{00000000-0008-0000-0600-000037010000}"/>
            </a:ext>
          </a:extLst>
        </xdr:cNvPr>
        <xdr:cNvSpPr/>
      </xdr:nvSpPr>
      <xdr:spPr>
        <a:xfrm>
          <a:off x="10426700" y="636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170913</xdr:rowOff>
    </xdr:from>
    <xdr:ext cx="534377" cy="259045"/>
    <xdr:sp macro="" textlink="">
      <xdr:nvSpPr>
        <xdr:cNvPr id="312" name="補助費等該当値テキスト">
          <a:extLst>
            <a:ext uri="{FF2B5EF4-FFF2-40B4-BE49-F238E27FC236}">
              <a16:creationId xmlns:a16="http://schemas.microsoft.com/office/drawing/2014/main" xmlns="" id="{00000000-0008-0000-0600-000038010000}"/>
            </a:ext>
          </a:extLst>
        </xdr:cNvPr>
        <xdr:cNvSpPr txBox="1"/>
      </xdr:nvSpPr>
      <xdr:spPr>
        <a:xfrm>
          <a:off x="10528300" y="634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82,812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939</xdr:rowOff>
    </xdr:from>
    <xdr:to>
      <xdr:col>14</xdr:col>
      <xdr:colOff>79375</xdr:colOff>
      <xdr:row>37</xdr:row>
      <xdr:rowOff>102539</xdr:rowOff>
    </xdr:to>
    <xdr:sp macro="" textlink="">
      <xdr:nvSpPr>
        <xdr:cNvPr id="313" name="円/楕円 312">
          <a:extLst>
            <a:ext uri="{FF2B5EF4-FFF2-40B4-BE49-F238E27FC236}">
              <a16:creationId xmlns:a16="http://schemas.microsoft.com/office/drawing/2014/main" xmlns="" id="{00000000-0008-0000-0600-000039010000}"/>
            </a:ext>
          </a:extLst>
        </xdr:cNvPr>
        <xdr:cNvSpPr/>
      </xdr:nvSpPr>
      <xdr:spPr>
        <a:xfrm>
          <a:off x="9588500" y="634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93666</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9372111" y="643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88,087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161938</xdr:rowOff>
    </xdr:from>
    <xdr:to>
      <xdr:col>12</xdr:col>
      <xdr:colOff>561975</xdr:colOff>
      <xdr:row>37</xdr:row>
      <xdr:rowOff>92088</xdr:rowOff>
    </xdr:to>
    <xdr:sp macro="" textlink="">
      <xdr:nvSpPr>
        <xdr:cNvPr id="315" name="円/楕円 314">
          <a:extLst>
            <a:ext uri="{FF2B5EF4-FFF2-40B4-BE49-F238E27FC236}">
              <a16:creationId xmlns:a16="http://schemas.microsoft.com/office/drawing/2014/main" xmlns="" id="{00000000-0008-0000-0600-00003B010000}"/>
            </a:ext>
          </a:extLst>
        </xdr:cNvPr>
        <xdr:cNvSpPr/>
      </xdr:nvSpPr>
      <xdr:spPr>
        <a:xfrm>
          <a:off x="8699500" y="63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83215</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8483111" y="64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90,830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18838</xdr:rowOff>
    </xdr:from>
    <xdr:to>
      <xdr:col>11</xdr:col>
      <xdr:colOff>358775</xdr:colOff>
      <xdr:row>37</xdr:row>
      <xdr:rowOff>120438</xdr:rowOff>
    </xdr:to>
    <xdr:sp macro="" textlink="">
      <xdr:nvSpPr>
        <xdr:cNvPr id="317" name="円/楕円 316">
          <a:extLst>
            <a:ext uri="{FF2B5EF4-FFF2-40B4-BE49-F238E27FC236}">
              <a16:creationId xmlns:a16="http://schemas.microsoft.com/office/drawing/2014/main" xmlns="" id="{00000000-0008-0000-0600-00003D010000}"/>
            </a:ext>
          </a:extLst>
        </xdr:cNvPr>
        <xdr:cNvSpPr/>
      </xdr:nvSpPr>
      <xdr:spPr>
        <a:xfrm>
          <a:off x="7810500" y="636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111565</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7594111" y="645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83,389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32333</xdr:rowOff>
    </xdr:from>
    <xdr:to>
      <xdr:col>10</xdr:col>
      <xdr:colOff>155575</xdr:colOff>
      <xdr:row>37</xdr:row>
      <xdr:rowOff>133933</xdr:rowOff>
    </xdr:to>
    <xdr:sp macro="" textlink="">
      <xdr:nvSpPr>
        <xdr:cNvPr id="319" name="円/楕円 318">
          <a:extLst>
            <a:ext uri="{FF2B5EF4-FFF2-40B4-BE49-F238E27FC236}">
              <a16:creationId xmlns:a16="http://schemas.microsoft.com/office/drawing/2014/main" xmlns="" id="{00000000-0008-0000-0600-00003F010000}"/>
            </a:ext>
          </a:extLst>
        </xdr:cNvPr>
        <xdr:cNvSpPr/>
      </xdr:nvSpPr>
      <xdr:spPr>
        <a:xfrm>
          <a:off x="6921500" y="637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125060</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6705111" y="646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a:extLst>
            <a:ext uri="{FF2B5EF4-FFF2-40B4-BE49-F238E27FC236}">
              <a16:creationId xmlns:a16="http://schemas.microsoft.com/office/drawing/2014/main" xmlns=""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a:extLst>
            <a:ext uri="{FF2B5EF4-FFF2-40B4-BE49-F238E27FC236}">
              <a16:creationId xmlns:a16="http://schemas.microsoft.com/office/drawing/2014/main" xmlns="" id="{00000000-0008-0000-0600-00005B010000}"/>
            </a:ext>
          </a:extLst>
        </xdr:cNvPr>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a:extLst>
            <a:ext uri="{FF2B5EF4-FFF2-40B4-BE49-F238E27FC236}">
              <a16:creationId xmlns:a16="http://schemas.microsoft.com/office/drawing/2014/main" xmlns="" id="{00000000-0008-0000-0600-00005D010000}"/>
            </a:ext>
          </a:extLst>
        </xdr:cNvPr>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133992</xdr:rowOff>
    </xdr:from>
    <xdr:to>
      <xdr:col>15</xdr:col>
      <xdr:colOff>180975</xdr:colOff>
      <xdr:row>58</xdr:row>
      <xdr:rowOff>11906</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9639300" y="9735192"/>
          <a:ext cx="838200" cy="2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a:extLst>
            <a:ext uri="{FF2B5EF4-FFF2-40B4-BE49-F238E27FC236}">
              <a16:creationId xmlns:a16="http://schemas.microsoft.com/office/drawing/2014/main" xmlns="" id="{00000000-0008-0000-0600-000060010000}"/>
            </a:ext>
          </a:extLst>
        </xdr:cNvPr>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a:extLst>
            <a:ext uri="{FF2B5EF4-FFF2-40B4-BE49-F238E27FC236}">
              <a16:creationId xmlns:a16="http://schemas.microsoft.com/office/drawing/2014/main" xmlns="" id="{00000000-0008-0000-0600-000061010000}"/>
            </a:ext>
          </a:extLst>
        </xdr:cNvPr>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133992</xdr:rowOff>
    </xdr:from>
    <xdr:to>
      <xdr:col>14</xdr:col>
      <xdr:colOff>28575</xdr:colOff>
      <xdr:row>57</xdr:row>
      <xdr:rowOff>29492</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8750300" y="9735192"/>
          <a:ext cx="889000" cy="6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a:extLst>
            <a:ext uri="{FF2B5EF4-FFF2-40B4-BE49-F238E27FC236}">
              <a16:creationId xmlns:a16="http://schemas.microsoft.com/office/drawing/2014/main" xmlns="" id="{00000000-0008-0000-0600-000063010000}"/>
            </a:ext>
          </a:extLst>
        </xdr:cNvPr>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124738</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339794" y="989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108832</xdr:rowOff>
    </xdr:from>
    <xdr:to>
      <xdr:col>12</xdr:col>
      <xdr:colOff>511175</xdr:colOff>
      <xdr:row>57</xdr:row>
      <xdr:rowOff>29492</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7861300" y="9710032"/>
          <a:ext cx="889000" cy="9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a:extLst>
            <a:ext uri="{FF2B5EF4-FFF2-40B4-BE49-F238E27FC236}">
              <a16:creationId xmlns:a16="http://schemas.microsoft.com/office/drawing/2014/main" xmlns="" id="{00000000-0008-0000-0600-000066010000}"/>
            </a:ext>
          </a:extLst>
        </xdr:cNvPr>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92849</xdr:rowOff>
    </xdr:from>
    <xdr:ext cx="59901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450794" y="98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92184</xdr:rowOff>
    </xdr:from>
    <xdr:to>
      <xdr:col>11</xdr:col>
      <xdr:colOff>307975</xdr:colOff>
      <xdr:row>56</xdr:row>
      <xdr:rowOff>108832</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a:off x="6972300" y="9693384"/>
          <a:ext cx="889000" cy="1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a:extLst>
            <a:ext uri="{FF2B5EF4-FFF2-40B4-BE49-F238E27FC236}">
              <a16:creationId xmlns:a16="http://schemas.microsoft.com/office/drawing/2014/main" xmlns="" id="{00000000-0008-0000-0600-000069010000}"/>
            </a:ext>
          </a:extLst>
        </xdr:cNvPr>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92884</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561794" y="98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a:extLst>
            <a:ext uri="{FF2B5EF4-FFF2-40B4-BE49-F238E27FC236}">
              <a16:creationId xmlns:a16="http://schemas.microsoft.com/office/drawing/2014/main" xmlns="" id="{00000000-0008-0000-0600-00006B010000}"/>
            </a:ext>
          </a:extLst>
        </xdr:cNvPr>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2574</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05111" y="99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132556</xdr:rowOff>
    </xdr:from>
    <xdr:to>
      <xdr:col>15</xdr:col>
      <xdr:colOff>231775</xdr:colOff>
      <xdr:row>58</xdr:row>
      <xdr:rowOff>62706</xdr:rowOff>
    </xdr:to>
    <xdr:sp macro="" textlink="">
      <xdr:nvSpPr>
        <xdr:cNvPr id="370" name="円/楕円 369">
          <a:extLst>
            <a:ext uri="{FF2B5EF4-FFF2-40B4-BE49-F238E27FC236}">
              <a16:creationId xmlns:a16="http://schemas.microsoft.com/office/drawing/2014/main" xmlns="" id="{00000000-0008-0000-0600-000072010000}"/>
            </a:ext>
          </a:extLst>
        </xdr:cNvPr>
        <xdr:cNvSpPr/>
      </xdr:nvSpPr>
      <xdr:spPr>
        <a:xfrm>
          <a:off x="10426700" y="990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110983</xdr:rowOff>
    </xdr:from>
    <xdr:ext cx="534377" cy="259045"/>
    <xdr:sp macro="" textlink="">
      <xdr:nvSpPr>
        <xdr:cNvPr id="371" name="普通建設事業費該当値テキスト">
          <a:extLst>
            <a:ext uri="{FF2B5EF4-FFF2-40B4-BE49-F238E27FC236}">
              <a16:creationId xmlns:a16="http://schemas.microsoft.com/office/drawing/2014/main" xmlns="" id="{00000000-0008-0000-0600-000073010000}"/>
            </a:ext>
          </a:extLst>
        </xdr:cNvPr>
        <xdr:cNvSpPr txBox="1"/>
      </xdr:nvSpPr>
      <xdr:spPr>
        <a:xfrm>
          <a:off x="10528300" y="98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79,132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83192</xdr:rowOff>
    </xdr:from>
    <xdr:to>
      <xdr:col>14</xdr:col>
      <xdr:colOff>79375</xdr:colOff>
      <xdr:row>57</xdr:row>
      <xdr:rowOff>13342</xdr:rowOff>
    </xdr:to>
    <xdr:sp macro="" textlink="">
      <xdr:nvSpPr>
        <xdr:cNvPr id="372" name="円/楕円 371">
          <a:extLst>
            <a:ext uri="{FF2B5EF4-FFF2-40B4-BE49-F238E27FC236}">
              <a16:creationId xmlns:a16="http://schemas.microsoft.com/office/drawing/2014/main" xmlns="" id="{00000000-0008-0000-0600-000074010000}"/>
            </a:ext>
          </a:extLst>
        </xdr:cNvPr>
        <xdr:cNvSpPr/>
      </xdr:nvSpPr>
      <xdr:spPr>
        <a:xfrm>
          <a:off x="9588500" y="96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29869</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9339794" y="945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146,748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150142</xdr:rowOff>
    </xdr:from>
    <xdr:to>
      <xdr:col>12</xdr:col>
      <xdr:colOff>561975</xdr:colOff>
      <xdr:row>57</xdr:row>
      <xdr:rowOff>80292</xdr:rowOff>
    </xdr:to>
    <xdr:sp macro="" textlink="">
      <xdr:nvSpPr>
        <xdr:cNvPr id="374" name="円/楕円 373">
          <a:extLst>
            <a:ext uri="{FF2B5EF4-FFF2-40B4-BE49-F238E27FC236}">
              <a16:creationId xmlns:a16="http://schemas.microsoft.com/office/drawing/2014/main" xmlns="" id="{00000000-0008-0000-0600-000076010000}"/>
            </a:ext>
          </a:extLst>
        </xdr:cNvPr>
        <xdr:cNvSpPr/>
      </xdr:nvSpPr>
      <xdr:spPr>
        <a:xfrm>
          <a:off x="8699500" y="975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96819</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450794" y="952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126,247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58032</xdr:rowOff>
    </xdr:from>
    <xdr:to>
      <xdr:col>11</xdr:col>
      <xdr:colOff>358775</xdr:colOff>
      <xdr:row>56</xdr:row>
      <xdr:rowOff>159632</xdr:rowOff>
    </xdr:to>
    <xdr:sp macro="" textlink="">
      <xdr:nvSpPr>
        <xdr:cNvPr id="376" name="円/楕円 375">
          <a:extLst>
            <a:ext uri="{FF2B5EF4-FFF2-40B4-BE49-F238E27FC236}">
              <a16:creationId xmlns:a16="http://schemas.microsoft.com/office/drawing/2014/main" xmlns="" id="{00000000-0008-0000-0600-000078010000}"/>
            </a:ext>
          </a:extLst>
        </xdr:cNvPr>
        <xdr:cNvSpPr/>
      </xdr:nvSpPr>
      <xdr:spPr>
        <a:xfrm>
          <a:off x="7810500" y="965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4709</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7561794" y="943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154,452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41384</xdr:rowOff>
    </xdr:from>
    <xdr:to>
      <xdr:col>10</xdr:col>
      <xdr:colOff>155575</xdr:colOff>
      <xdr:row>56</xdr:row>
      <xdr:rowOff>142984</xdr:rowOff>
    </xdr:to>
    <xdr:sp macro="" textlink="">
      <xdr:nvSpPr>
        <xdr:cNvPr id="378" name="円/楕円 377">
          <a:extLst>
            <a:ext uri="{FF2B5EF4-FFF2-40B4-BE49-F238E27FC236}">
              <a16:creationId xmlns:a16="http://schemas.microsoft.com/office/drawing/2014/main" xmlns="" id="{00000000-0008-0000-0600-00007A010000}"/>
            </a:ext>
          </a:extLst>
        </xdr:cNvPr>
        <xdr:cNvSpPr/>
      </xdr:nvSpPr>
      <xdr:spPr>
        <a:xfrm>
          <a:off x="6921500" y="96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159511</xdr:rowOff>
    </xdr:from>
    <xdr:ext cx="599010"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672794" y="941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xmlns=""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a:extLst>
            <a:ext uri="{FF2B5EF4-FFF2-40B4-BE49-F238E27FC236}">
              <a16:creationId xmlns:a16="http://schemas.microsoft.com/office/drawing/2014/main" xmlns="" id="{00000000-0008-0000-0600-000094010000}"/>
            </a:ext>
          </a:extLst>
        </xdr:cNvPr>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141525</xdr:rowOff>
    </xdr:from>
    <xdr:to>
      <xdr:col>15</xdr:col>
      <xdr:colOff>180975</xdr:colOff>
      <xdr:row>78</xdr:row>
      <xdr:rowOff>130981</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9639300" y="13171725"/>
          <a:ext cx="838200" cy="33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a:extLst>
            <a:ext uri="{FF2B5EF4-FFF2-40B4-BE49-F238E27FC236}">
              <a16:creationId xmlns:a16="http://schemas.microsoft.com/office/drawing/2014/main" xmlns="" id="{00000000-0008-0000-0600-000097010000}"/>
            </a:ext>
          </a:extLst>
        </xdr:cNvPr>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a:extLst>
            <a:ext uri="{FF2B5EF4-FFF2-40B4-BE49-F238E27FC236}">
              <a16:creationId xmlns:a16="http://schemas.microsoft.com/office/drawing/2014/main" xmlns="" id="{00000000-0008-0000-0600-000098010000}"/>
            </a:ext>
          </a:extLst>
        </xdr:cNvPr>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141525</xdr:rowOff>
    </xdr:from>
    <xdr:to>
      <xdr:col>14</xdr:col>
      <xdr:colOff>28575</xdr:colOff>
      <xdr:row>76</xdr:row>
      <xdr:rowOff>170566</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8750300" y="13171725"/>
          <a:ext cx="889000" cy="2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a:extLst>
            <a:ext uri="{FF2B5EF4-FFF2-40B4-BE49-F238E27FC236}">
              <a16:creationId xmlns:a16="http://schemas.microsoft.com/office/drawing/2014/main" xmlns="" id="{00000000-0008-0000-0600-00009A010000}"/>
            </a:ext>
          </a:extLst>
        </xdr:cNvPr>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104236</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72111" y="1330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a:extLst>
            <a:ext uri="{FF2B5EF4-FFF2-40B4-BE49-F238E27FC236}">
              <a16:creationId xmlns:a16="http://schemas.microsoft.com/office/drawing/2014/main" xmlns="" id="{00000000-0008-0000-0600-00009C010000}"/>
            </a:ext>
          </a:extLst>
        </xdr:cNvPr>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106463</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483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80181</xdr:rowOff>
    </xdr:from>
    <xdr:to>
      <xdr:col>15</xdr:col>
      <xdr:colOff>231775</xdr:colOff>
      <xdr:row>79</xdr:row>
      <xdr:rowOff>10331</xdr:rowOff>
    </xdr:to>
    <xdr:sp macro="" textlink="">
      <xdr:nvSpPr>
        <xdr:cNvPr id="419" name="円/楕円 418">
          <a:extLst>
            <a:ext uri="{FF2B5EF4-FFF2-40B4-BE49-F238E27FC236}">
              <a16:creationId xmlns:a16="http://schemas.microsoft.com/office/drawing/2014/main" xmlns="" id="{00000000-0008-0000-0600-0000A3010000}"/>
            </a:ext>
          </a:extLst>
        </xdr:cNvPr>
        <xdr:cNvSpPr/>
      </xdr:nvSpPr>
      <xdr:spPr>
        <a:xfrm>
          <a:off x="10426700" y="1345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166558</xdr:rowOff>
    </xdr:from>
    <xdr:ext cx="469744" cy="259045"/>
    <xdr:sp macro="" textlink="">
      <xdr:nvSpPr>
        <xdr:cNvPr id="420" name="普通建設事業費 （ うち新規整備　）該当値テキスト">
          <a:extLst>
            <a:ext uri="{FF2B5EF4-FFF2-40B4-BE49-F238E27FC236}">
              <a16:creationId xmlns:a16="http://schemas.microsoft.com/office/drawing/2014/main" xmlns="" id="{00000000-0008-0000-0600-0000A4010000}"/>
            </a:ext>
          </a:extLst>
        </xdr:cNvPr>
        <xdr:cNvSpPr txBox="1"/>
      </xdr:nvSpPr>
      <xdr:spPr>
        <a:xfrm>
          <a:off x="10528300" y="1336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90725</xdr:rowOff>
    </xdr:from>
    <xdr:to>
      <xdr:col>14</xdr:col>
      <xdr:colOff>79375</xdr:colOff>
      <xdr:row>77</xdr:row>
      <xdr:rowOff>20875</xdr:rowOff>
    </xdr:to>
    <xdr:sp macro="" textlink="">
      <xdr:nvSpPr>
        <xdr:cNvPr id="421" name="円/楕円 420">
          <a:extLst>
            <a:ext uri="{FF2B5EF4-FFF2-40B4-BE49-F238E27FC236}">
              <a16:creationId xmlns:a16="http://schemas.microsoft.com/office/drawing/2014/main" xmlns="" id="{00000000-0008-0000-0600-0000A5010000}"/>
            </a:ext>
          </a:extLst>
        </xdr:cNvPr>
        <xdr:cNvSpPr/>
      </xdr:nvSpPr>
      <xdr:spPr>
        <a:xfrm>
          <a:off x="9588500" y="1312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37401</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372111" y="1289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74,601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119766</xdr:rowOff>
    </xdr:from>
    <xdr:to>
      <xdr:col>12</xdr:col>
      <xdr:colOff>561975</xdr:colOff>
      <xdr:row>77</xdr:row>
      <xdr:rowOff>49916</xdr:rowOff>
    </xdr:to>
    <xdr:sp macro="" textlink="">
      <xdr:nvSpPr>
        <xdr:cNvPr id="423" name="円/楕円 422">
          <a:extLst>
            <a:ext uri="{FF2B5EF4-FFF2-40B4-BE49-F238E27FC236}">
              <a16:creationId xmlns:a16="http://schemas.microsoft.com/office/drawing/2014/main" xmlns="" id="{00000000-0008-0000-0600-0000A7010000}"/>
            </a:ext>
          </a:extLst>
        </xdr:cNvPr>
        <xdr:cNvSpPr/>
      </xdr:nvSpPr>
      <xdr:spPr>
        <a:xfrm>
          <a:off x="8699500" y="131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66443</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483111" y="1292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xmlns=""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a:extLst>
            <a:ext uri="{FF2B5EF4-FFF2-40B4-BE49-F238E27FC236}">
              <a16:creationId xmlns:a16="http://schemas.microsoft.com/office/drawing/2014/main" xmlns=""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a:extLst>
            <a:ext uri="{FF2B5EF4-FFF2-40B4-BE49-F238E27FC236}">
              <a16:creationId xmlns:a16="http://schemas.microsoft.com/office/drawing/2014/main" xmlns="" id="{00000000-0008-0000-0600-0000BF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a:extLst>
            <a:ext uri="{FF2B5EF4-FFF2-40B4-BE49-F238E27FC236}">
              <a16:creationId xmlns:a16="http://schemas.microsoft.com/office/drawing/2014/main" xmlns="" id="{00000000-0008-0000-0600-0000C1010000}"/>
            </a:ext>
          </a:extLst>
        </xdr:cNvPr>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153059</xdr:rowOff>
    </xdr:from>
    <xdr:to>
      <xdr:col>15</xdr:col>
      <xdr:colOff>180975</xdr:colOff>
      <xdr:row>97</xdr:row>
      <xdr:rowOff>5087</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flipV="1">
          <a:off x="9639300" y="16612259"/>
          <a:ext cx="838200" cy="2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132844</xdr:rowOff>
    </xdr:from>
    <xdr:ext cx="534377" cy="259045"/>
    <xdr:sp macro="" textlink="">
      <xdr:nvSpPr>
        <xdr:cNvPr id="452" name="普通建設事業費 （ うち更新整備　）平均値テキスト">
          <a:extLst>
            <a:ext uri="{FF2B5EF4-FFF2-40B4-BE49-F238E27FC236}">
              <a16:creationId xmlns:a16="http://schemas.microsoft.com/office/drawing/2014/main" xmlns="" id="{00000000-0008-0000-0600-0000C4010000}"/>
            </a:ext>
          </a:extLst>
        </xdr:cNvPr>
        <xdr:cNvSpPr txBox="1"/>
      </xdr:nvSpPr>
      <xdr:spPr>
        <a:xfrm>
          <a:off x="10528300" y="16592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a:extLst>
            <a:ext uri="{FF2B5EF4-FFF2-40B4-BE49-F238E27FC236}">
              <a16:creationId xmlns:a16="http://schemas.microsoft.com/office/drawing/2014/main" xmlns="" id="{00000000-0008-0000-0600-0000C5010000}"/>
            </a:ext>
          </a:extLst>
        </xdr:cNvPr>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5087</xdr:rowOff>
    </xdr:from>
    <xdr:to>
      <xdr:col>14</xdr:col>
      <xdr:colOff>28575</xdr:colOff>
      <xdr:row>97</xdr:row>
      <xdr:rowOff>64249</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8750300" y="16635737"/>
          <a:ext cx="889000" cy="5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a:extLst>
            <a:ext uri="{FF2B5EF4-FFF2-40B4-BE49-F238E27FC236}">
              <a16:creationId xmlns:a16="http://schemas.microsoft.com/office/drawing/2014/main" xmlns="" id="{00000000-0008-0000-0600-0000C7010000}"/>
            </a:ext>
          </a:extLst>
        </xdr:cNvPr>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154173</xdr:rowOff>
    </xdr:from>
    <xdr:ext cx="534377"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937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a:extLst>
            <a:ext uri="{FF2B5EF4-FFF2-40B4-BE49-F238E27FC236}">
              <a16:creationId xmlns:a16="http://schemas.microsoft.com/office/drawing/2014/main" xmlns="" id="{00000000-0008-0000-0600-0000C9010000}"/>
            </a:ext>
          </a:extLst>
        </xdr:cNvPr>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129187</xdr:rowOff>
    </xdr:from>
    <xdr:ext cx="534377"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8483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102259</xdr:rowOff>
    </xdr:from>
    <xdr:to>
      <xdr:col>15</xdr:col>
      <xdr:colOff>231775</xdr:colOff>
      <xdr:row>97</xdr:row>
      <xdr:rowOff>32409</xdr:rowOff>
    </xdr:to>
    <xdr:sp macro="" textlink="">
      <xdr:nvSpPr>
        <xdr:cNvPr id="464" name="円/楕円 463">
          <a:extLst>
            <a:ext uri="{FF2B5EF4-FFF2-40B4-BE49-F238E27FC236}">
              <a16:creationId xmlns:a16="http://schemas.microsoft.com/office/drawing/2014/main" xmlns="" id="{00000000-0008-0000-0600-0000D0010000}"/>
            </a:ext>
          </a:extLst>
        </xdr:cNvPr>
        <xdr:cNvSpPr/>
      </xdr:nvSpPr>
      <xdr:spPr>
        <a:xfrm>
          <a:off x="10426700" y="1656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125136</xdr:rowOff>
    </xdr:from>
    <xdr:ext cx="534377" cy="259045"/>
    <xdr:sp macro="" textlink="">
      <xdr:nvSpPr>
        <xdr:cNvPr id="465" name="普通建設事業費 （ うち更新整備　）該当値テキスト">
          <a:extLst>
            <a:ext uri="{FF2B5EF4-FFF2-40B4-BE49-F238E27FC236}">
              <a16:creationId xmlns:a16="http://schemas.microsoft.com/office/drawing/2014/main" xmlns="" id="{00000000-0008-0000-0600-0000D1010000}"/>
            </a:ext>
          </a:extLst>
        </xdr:cNvPr>
        <xdr:cNvSpPr txBox="1"/>
      </xdr:nvSpPr>
      <xdr:spPr>
        <a:xfrm>
          <a:off x="10528300" y="1641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72,078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125737</xdr:rowOff>
    </xdr:from>
    <xdr:to>
      <xdr:col>14</xdr:col>
      <xdr:colOff>79375</xdr:colOff>
      <xdr:row>97</xdr:row>
      <xdr:rowOff>55887</xdr:rowOff>
    </xdr:to>
    <xdr:sp macro="" textlink="">
      <xdr:nvSpPr>
        <xdr:cNvPr id="466" name="円/楕円 465">
          <a:extLst>
            <a:ext uri="{FF2B5EF4-FFF2-40B4-BE49-F238E27FC236}">
              <a16:creationId xmlns:a16="http://schemas.microsoft.com/office/drawing/2014/main" xmlns="" id="{00000000-0008-0000-0600-0000D2010000}"/>
            </a:ext>
          </a:extLst>
        </xdr:cNvPr>
        <xdr:cNvSpPr/>
      </xdr:nvSpPr>
      <xdr:spPr>
        <a:xfrm>
          <a:off x="9588500" y="1658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72414</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372111" y="1636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66,943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13449</xdr:rowOff>
    </xdr:from>
    <xdr:to>
      <xdr:col>12</xdr:col>
      <xdr:colOff>561975</xdr:colOff>
      <xdr:row>97</xdr:row>
      <xdr:rowOff>115049</xdr:rowOff>
    </xdr:to>
    <xdr:sp macro="" textlink="">
      <xdr:nvSpPr>
        <xdr:cNvPr id="468" name="円/楕円 467">
          <a:extLst>
            <a:ext uri="{FF2B5EF4-FFF2-40B4-BE49-F238E27FC236}">
              <a16:creationId xmlns:a16="http://schemas.microsoft.com/office/drawing/2014/main" xmlns="" id="{00000000-0008-0000-0600-0000D4010000}"/>
            </a:ext>
          </a:extLst>
        </xdr:cNvPr>
        <xdr:cNvSpPr/>
      </xdr:nvSpPr>
      <xdr:spPr>
        <a:xfrm>
          <a:off x="8699500" y="166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131576</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83111" y="1641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a:extLst>
            <a:ext uri="{FF2B5EF4-FFF2-40B4-BE49-F238E27FC236}">
              <a16:creationId xmlns:a16="http://schemas.microsoft.com/office/drawing/2014/main" xmlns="" id="{00000000-0008-0000-0600-0000D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a:extLst>
            <a:ext uri="{FF2B5EF4-FFF2-40B4-BE49-F238E27FC236}">
              <a16:creationId xmlns:a16="http://schemas.microsoft.com/office/drawing/2014/main" xmlns="" id="{00000000-0008-0000-0600-0000D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a:extLst>
            <a:ext uri="{FF2B5EF4-FFF2-40B4-BE49-F238E27FC236}">
              <a16:creationId xmlns:a16="http://schemas.microsoft.com/office/drawing/2014/main" xmlns="" id="{00000000-0008-0000-0600-0000D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a:extLst>
            <a:ext uri="{FF2B5EF4-FFF2-40B4-BE49-F238E27FC236}">
              <a16:creationId xmlns:a16="http://schemas.microsoft.com/office/drawing/2014/main" xmlns="" id="{00000000-0008-0000-0600-0000D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a:extLst>
            <a:ext uri="{FF2B5EF4-FFF2-40B4-BE49-F238E27FC236}">
              <a16:creationId xmlns:a16="http://schemas.microsoft.com/office/drawing/2014/main" xmlns="" id="{00000000-0008-0000-0600-0000D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a:extLst>
            <a:ext uri="{FF2B5EF4-FFF2-40B4-BE49-F238E27FC236}">
              <a16:creationId xmlns:a16="http://schemas.microsoft.com/office/drawing/2014/main" xmlns="" id="{00000000-0008-0000-0600-0000D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a:extLst>
            <a:ext uri="{FF2B5EF4-FFF2-40B4-BE49-F238E27FC236}">
              <a16:creationId xmlns:a16="http://schemas.microsoft.com/office/drawing/2014/main" xmlns="" id="{00000000-0008-0000-0600-0000D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a:extLst>
            <a:ext uri="{FF2B5EF4-FFF2-40B4-BE49-F238E27FC236}">
              <a16:creationId xmlns:a16="http://schemas.microsoft.com/office/drawing/2014/main" xmlns="" id="{00000000-0008-0000-0600-0000D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a:extLst>
            <a:ext uri="{FF2B5EF4-FFF2-40B4-BE49-F238E27FC236}">
              <a16:creationId xmlns:a16="http://schemas.microsoft.com/office/drawing/2014/main" xmlns="" id="{00000000-0008-0000-0600-0000D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a:extLst>
            <a:ext uri="{FF2B5EF4-FFF2-40B4-BE49-F238E27FC236}">
              <a16:creationId xmlns:a16="http://schemas.microsoft.com/office/drawing/2014/main" xmlns="" id="{00000000-0008-0000-0600-0000E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a:extLst>
            <a:ext uri="{FF2B5EF4-FFF2-40B4-BE49-F238E27FC236}">
              <a16:creationId xmlns:a16="http://schemas.microsoft.com/office/drawing/2014/main" xmlns="" id="{00000000-0008-0000-0600-0000E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a:extLst>
            <a:ext uri="{FF2B5EF4-FFF2-40B4-BE49-F238E27FC236}">
              <a16:creationId xmlns:a16="http://schemas.microsoft.com/office/drawing/2014/main" xmlns="" id="{00000000-0008-0000-0600-0000E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a:extLst>
            <a:ext uri="{FF2B5EF4-FFF2-40B4-BE49-F238E27FC236}">
              <a16:creationId xmlns:a16="http://schemas.microsoft.com/office/drawing/2014/main" xmlns="" id="{00000000-0008-0000-0600-0000E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a:extLst>
            <a:ext uri="{FF2B5EF4-FFF2-40B4-BE49-F238E27FC236}">
              <a16:creationId xmlns:a16="http://schemas.microsoft.com/office/drawing/2014/main" xmlns="" id="{00000000-0008-0000-0600-0000E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a:extLst>
            <a:ext uri="{FF2B5EF4-FFF2-40B4-BE49-F238E27FC236}">
              <a16:creationId xmlns:a16="http://schemas.microsoft.com/office/drawing/2014/main" xmlns="" id="{00000000-0008-0000-0600-0000F0010000}"/>
            </a:ext>
          </a:extLst>
        </xdr:cNvPr>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a:extLst>
            <a:ext uri="{FF2B5EF4-FFF2-40B4-BE49-F238E27FC236}">
              <a16:creationId xmlns:a16="http://schemas.microsoft.com/office/drawing/2014/main" xmlns="" id="{00000000-0008-0000-0600-0000F3010000}"/>
            </a:ext>
          </a:extLst>
        </xdr:cNvPr>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a:extLst>
            <a:ext uri="{FF2B5EF4-FFF2-40B4-BE49-F238E27FC236}">
              <a16:creationId xmlns:a16="http://schemas.microsoft.com/office/drawing/2014/main" xmlns="" id="{00000000-0008-0000-0600-0000F4010000}"/>
            </a:ext>
          </a:extLst>
        </xdr:cNvPr>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a:extLst>
            <a:ext uri="{FF2B5EF4-FFF2-40B4-BE49-F238E27FC236}">
              <a16:creationId xmlns:a16="http://schemas.microsoft.com/office/drawing/2014/main" xmlns="" id="{00000000-0008-0000-0600-0000F6010000}"/>
            </a:ext>
          </a:extLst>
        </xdr:cNvPr>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a:extLst>
            <a:ext uri="{FF2B5EF4-FFF2-40B4-BE49-F238E27FC236}">
              <a16:creationId xmlns:a16="http://schemas.microsoft.com/office/drawing/2014/main" xmlns="" id="{00000000-0008-0000-0600-0000F9010000}"/>
            </a:ext>
          </a:extLst>
        </xdr:cNvPr>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a:extLst>
            <a:ext uri="{FF2B5EF4-FFF2-40B4-BE49-F238E27FC236}">
              <a16:creationId xmlns:a16="http://schemas.microsoft.com/office/drawing/2014/main" xmlns="" id="{00000000-0008-0000-0600-0000FC010000}"/>
            </a:ext>
          </a:extLst>
        </xdr:cNvPr>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a:extLst>
            <a:ext uri="{FF2B5EF4-FFF2-40B4-BE49-F238E27FC236}">
              <a16:creationId xmlns:a16="http://schemas.microsoft.com/office/drawing/2014/main" xmlns="" id="{00000000-0008-0000-0600-0000FE010000}"/>
            </a:ext>
          </a:extLst>
        </xdr:cNvPr>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a:extLst>
            <a:ext uri="{FF2B5EF4-FFF2-40B4-BE49-F238E27FC236}">
              <a16:creationId xmlns:a16="http://schemas.microsoft.com/office/drawing/2014/main" xmlns="" id="{00000000-0008-0000-0600-00000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a:extLst>
            <a:ext uri="{FF2B5EF4-FFF2-40B4-BE49-F238E27FC236}">
              <a16:creationId xmlns:a16="http://schemas.microsoft.com/office/drawing/2014/main" xmlns="" id="{00000000-0008-0000-0600-00000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a:extLst>
            <a:ext uri="{FF2B5EF4-FFF2-40B4-BE49-F238E27FC236}">
              <a16:creationId xmlns:a16="http://schemas.microsoft.com/office/drawing/2014/main" xmlns="" id="{00000000-0008-0000-0600-00000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a:extLst>
            <a:ext uri="{FF2B5EF4-FFF2-40B4-BE49-F238E27FC236}">
              <a16:creationId xmlns:a16="http://schemas.microsoft.com/office/drawing/2014/main" xmlns="" id="{00000000-0008-0000-0600-00000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a:extLst>
            <a:ext uri="{FF2B5EF4-FFF2-40B4-BE49-F238E27FC236}">
              <a16:creationId xmlns:a16="http://schemas.microsoft.com/office/drawing/2014/main" xmlns="" id="{00000000-0008-0000-0600-00000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a:extLst>
            <a:ext uri="{FF2B5EF4-FFF2-40B4-BE49-F238E27FC236}">
              <a16:creationId xmlns:a16="http://schemas.microsoft.com/office/drawing/2014/main" xmlns="" id="{00000000-0008-0000-0600-00000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a:extLst>
            <a:ext uri="{FF2B5EF4-FFF2-40B4-BE49-F238E27FC236}">
              <a16:creationId xmlns:a16="http://schemas.microsoft.com/office/drawing/2014/main" xmlns="" id="{00000000-0008-0000-0600-00000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a:extLst>
            <a:ext uri="{FF2B5EF4-FFF2-40B4-BE49-F238E27FC236}">
              <a16:creationId xmlns:a16="http://schemas.microsoft.com/office/drawing/2014/main" xmlns="" id="{00000000-0008-0000-0600-00001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a:extLst>
            <a:ext uri="{FF2B5EF4-FFF2-40B4-BE49-F238E27FC236}">
              <a16:creationId xmlns:a16="http://schemas.microsoft.com/office/drawing/2014/main" xmlns="" id="{00000000-0008-0000-0600-00001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a:extLst>
            <a:ext uri="{FF2B5EF4-FFF2-40B4-BE49-F238E27FC236}">
              <a16:creationId xmlns:a16="http://schemas.microsoft.com/office/drawing/2014/main" xmlns="" id="{00000000-0008-0000-0600-00001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a:extLst>
            <a:ext uri="{FF2B5EF4-FFF2-40B4-BE49-F238E27FC236}">
              <a16:creationId xmlns:a16="http://schemas.microsoft.com/office/drawing/2014/main" xmlns="" id="{00000000-0008-0000-0600-00001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a:extLst>
            <a:ext uri="{FF2B5EF4-FFF2-40B4-BE49-F238E27FC236}">
              <a16:creationId xmlns:a16="http://schemas.microsoft.com/office/drawing/2014/main" xmlns="" id="{00000000-0008-0000-0600-00001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a:extLst>
            <a:ext uri="{FF2B5EF4-FFF2-40B4-BE49-F238E27FC236}">
              <a16:creationId xmlns:a16="http://schemas.microsoft.com/office/drawing/2014/main" xmlns="" id="{00000000-0008-0000-0600-00001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a:extLst>
            <a:ext uri="{FF2B5EF4-FFF2-40B4-BE49-F238E27FC236}">
              <a16:creationId xmlns:a16="http://schemas.microsoft.com/office/drawing/2014/main" xmlns="" id="{00000000-0008-0000-0600-00001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a:extLst>
            <a:ext uri="{FF2B5EF4-FFF2-40B4-BE49-F238E27FC236}">
              <a16:creationId xmlns:a16="http://schemas.microsoft.com/office/drawing/2014/main" xmlns="" id="{00000000-0008-0000-0600-00001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a:extLst>
            <a:ext uri="{FF2B5EF4-FFF2-40B4-BE49-F238E27FC236}">
              <a16:creationId xmlns:a16="http://schemas.microsoft.com/office/drawing/2014/main" xmlns="" id="{00000000-0008-0000-0600-00001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a:extLst>
            <a:ext uri="{FF2B5EF4-FFF2-40B4-BE49-F238E27FC236}">
              <a16:creationId xmlns:a16="http://schemas.microsoft.com/office/drawing/2014/main" xmlns="" id="{00000000-0008-0000-0600-00001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a:extLst>
            <a:ext uri="{FF2B5EF4-FFF2-40B4-BE49-F238E27FC236}">
              <a16:creationId xmlns:a16="http://schemas.microsoft.com/office/drawing/2014/main" xmlns="" id="{00000000-0008-0000-0600-00001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a:extLst>
            <a:ext uri="{FF2B5EF4-FFF2-40B4-BE49-F238E27FC236}">
              <a16:creationId xmlns:a16="http://schemas.microsoft.com/office/drawing/2014/main" xmlns="" id="{00000000-0008-0000-0600-00001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a:extLst>
            <a:ext uri="{FF2B5EF4-FFF2-40B4-BE49-F238E27FC236}">
              <a16:creationId xmlns:a16="http://schemas.microsoft.com/office/drawing/2014/main" xmlns="" id="{00000000-0008-0000-0600-00001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a:extLst>
            <a:ext uri="{FF2B5EF4-FFF2-40B4-BE49-F238E27FC236}">
              <a16:creationId xmlns:a16="http://schemas.microsoft.com/office/drawing/2014/main" xmlns="" id="{00000000-0008-0000-0600-00002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a:extLst>
            <a:ext uri="{FF2B5EF4-FFF2-40B4-BE49-F238E27FC236}">
              <a16:creationId xmlns:a16="http://schemas.microsoft.com/office/drawing/2014/main" xmlns="" id="{00000000-0008-0000-0600-00002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a:extLst>
            <a:ext uri="{FF2B5EF4-FFF2-40B4-BE49-F238E27FC236}">
              <a16:creationId xmlns:a16="http://schemas.microsoft.com/office/drawing/2014/main" xmlns="" id="{00000000-0008-0000-0600-00002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a:extLst>
            <a:ext uri="{FF2B5EF4-FFF2-40B4-BE49-F238E27FC236}">
              <a16:creationId xmlns:a16="http://schemas.microsoft.com/office/drawing/2014/main" xmlns="" id="{00000000-0008-0000-0600-00002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a:extLst>
            <a:ext uri="{FF2B5EF4-FFF2-40B4-BE49-F238E27FC236}">
              <a16:creationId xmlns:a16="http://schemas.microsoft.com/office/drawing/2014/main" xmlns="" id="{00000000-0008-0000-0600-00002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a:extLst>
            <a:ext uri="{FF2B5EF4-FFF2-40B4-BE49-F238E27FC236}">
              <a16:creationId xmlns:a16="http://schemas.microsoft.com/office/drawing/2014/main" xmlns="" id="{00000000-0008-0000-0600-00002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a:extLst>
            <a:ext uri="{FF2B5EF4-FFF2-40B4-BE49-F238E27FC236}">
              <a16:creationId xmlns:a16="http://schemas.microsoft.com/office/drawing/2014/main" xmlns="" id="{00000000-0008-0000-0600-00002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a:extLst>
            <a:ext uri="{FF2B5EF4-FFF2-40B4-BE49-F238E27FC236}">
              <a16:creationId xmlns:a16="http://schemas.microsoft.com/office/drawing/2014/main" xmlns="" id="{00000000-0008-0000-0600-00003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a:extLst>
            <a:ext uri="{FF2B5EF4-FFF2-40B4-BE49-F238E27FC236}">
              <a16:creationId xmlns:a16="http://schemas.microsoft.com/office/drawing/2014/main" xmlns="" id="{00000000-0008-0000-0600-00003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a:extLst>
            <a:ext uri="{FF2B5EF4-FFF2-40B4-BE49-F238E27FC236}">
              <a16:creationId xmlns:a16="http://schemas.microsoft.com/office/drawing/2014/main" xmlns="" id="{00000000-0008-0000-0600-00003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a:extLst>
            <a:ext uri="{FF2B5EF4-FFF2-40B4-BE49-F238E27FC236}">
              <a16:creationId xmlns:a16="http://schemas.microsoft.com/office/drawing/2014/main" xmlns="" id="{00000000-0008-0000-0600-00003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a:extLst>
            <a:ext uri="{FF2B5EF4-FFF2-40B4-BE49-F238E27FC236}">
              <a16:creationId xmlns:a16="http://schemas.microsoft.com/office/drawing/2014/main" xmlns="" id="{00000000-0008-0000-0600-00003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a:extLst>
            <a:ext uri="{FF2B5EF4-FFF2-40B4-BE49-F238E27FC236}">
              <a16:creationId xmlns:a16="http://schemas.microsoft.com/office/drawing/2014/main" xmlns="" id="{00000000-0008-0000-0600-00003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a:extLst>
            <a:ext uri="{FF2B5EF4-FFF2-40B4-BE49-F238E27FC236}">
              <a16:creationId xmlns:a16="http://schemas.microsoft.com/office/drawing/2014/main" xmlns="" id="{00000000-0008-0000-0600-00004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a:extLst>
            <a:ext uri="{FF2B5EF4-FFF2-40B4-BE49-F238E27FC236}">
              <a16:creationId xmlns:a16="http://schemas.microsoft.com/office/drawing/2014/main" xmlns="" id="{00000000-0008-0000-0600-00004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a:extLst>
            <a:ext uri="{FF2B5EF4-FFF2-40B4-BE49-F238E27FC236}">
              <a16:creationId xmlns:a16="http://schemas.microsoft.com/office/drawing/2014/main" xmlns="" id="{00000000-0008-0000-0600-00004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a:extLst>
            <a:ext uri="{FF2B5EF4-FFF2-40B4-BE49-F238E27FC236}">
              <a16:creationId xmlns:a16="http://schemas.microsoft.com/office/drawing/2014/main" xmlns="" id="{00000000-0008-0000-0600-00004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a:extLst>
            <a:ext uri="{FF2B5EF4-FFF2-40B4-BE49-F238E27FC236}">
              <a16:creationId xmlns:a16="http://schemas.microsoft.com/office/drawing/2014/main" xmlns="" id="{00000000-0008-0000-0600-00004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a:extLst>
            <a:ext uri="{FF2B5EF4-FFF2-40B4-BE49-F238E27FC236}">
              <a16:creationId xmlns:a16="http://schemas.microsoft.com/office/drawing/2014/main" xmlns="" id="{00000000-0008-0000-0600-00004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a:extLst>
            <a:ext uri="{FF2B5EF4-FFF2-40B4-BE49-F238E27FC236}">
              <a16:creationId xmlns:a16="http://schemas.microsoft.com/office/drawing/2014/main" xmlns="" id="{00000000-0008-0000-0600-00004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a:extLst>
            <a:ext uri="{FF2B5EF4-FFF2-40B4-BE49-F238E27FC236}">
              <a16:creationId xmlns:a16="http://schemas.microsoft.com/office/drawing/2014/main" xmlns="" id="{00000000-0008-0000-0600-00004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a:extLst>
            <a:ext uri="{FF2B5EF4-FFF2-40B4-BE49-F238E27FC236}">
              <a16:creationId xmlns:a16="http://schemas.microsoft.com/office/drawing/2014/main" xmlns="" id="{00000000-0008-0000-0600-00004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a:extLst>
            <a:ext uri="{FF2B5EF4-FFF2-40B4-BE49-F238E27FC236}">
              <a16:creationId xmlns:a16="http://schemas.microsoft.com/office/drawing/2014/main" xmlns="" id="{00000000-0008-0000-0600-00004A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a:extLst>
            <a:ext uri="{FF2B5EF4-FFF2-40B4-BE49-F238E27FC236}">
              <a16:creationId xmlns:a16="http://schemas.microsoft.com/office/drawing/2014/main" xmlns="" id="{00000000-0008-0000-0600-00004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a:extLst>
            <a:ext uri="{FF2B5EF4-FFF2-40B4-BE49-F238E27FC236}">
              <a16:creationId xmlns:a16="http://schemas.microsoft.com/office/drawing/2014/main" xmlns="" id="{00000000-0008-0000-0600-00004E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a:extLst>
            <a:ext uri="{FF2B5EF4-FFF2-40B4-BE49-F238E27FC236}">
              <a16:creationId xmlns:a16="http://schemas.microsoft.com/office/drawing/2014/main" xmlns="" id="{00000000-0008-0000-0600-00005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a:extLst>
            <a:ext uri="{FF2B5EF4-FFF2-40B4-BE49-F238E27FC236}">
              <a16:creationId xmlns:a16="http://schemas.microsoft.com/office/drawing/2014/main" xmlns="" id="{00000000-0008-0000-0600-00005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a:extLst>
            <a:ext uri="{FF2B5EF4-FFF2-40B4-BE49-F238E27FC236}">
              <a16:creationId xmlns:a16="http://schemas.microsoft.com/office/drawing/2014/main" xmlns="" id="{00000000-0008-0000-0600-000054020000}"/>
            </a:ext>
          </a:extLst>
        </xdr:cNvPr>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a:extLst>
            <a:ext uri="{FF2B5EF4-FFF2-40B4-BE49-F238E27FC236}">
              <a16:creationId xmlns:a16="http://schemas.microsoft.com/office/drawing/2014/main" xmlns="" id="{00000000-0008-0000-0600-000056020000}"/>
            </a:ext>
          </a:extLst>
        </xdr:cNvPr>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48312</xdr:rowOff>
    </xdr:from>
    <xdr:to>
      <xdr:col>23</xdr:col>
      <xdr:colOff>517525</xdr:colOff>
      <xdr:row>75</xdr:row>
      <xdr:rowOff>151422</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5481300" y="12907062"/>
          <a:ext cx="838200" cy="10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a:extLst>
            <a:ext uri="{FF2B5EF4-FFF2-40B4-BE49-F238E27FC236}">
              <a16:creationId xmlns:a16="http://schemas.microsoft.com/office/drawing/2014/main" xmlns="" id="{00000000-0008-0000-0600-000059020000}"/>
            </a:ext>
          </a:extLst>
        </xdr:cNvPr>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a:extLst>
            <a:ext uri="{FF2B5EF4-FFF2-40B4-BE49-F238E27FC236}">
              <a16:creationId xmlns:a16="http://schemas.microsoft.com/office/drawing/2014/main" xmlns="" id="{00000000-0008-0000-0600-00005A020000}"/>
            </a:ext>
          </a:extLst>
        </xdr:cNvPr>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48312</xdr:rowOff>
    </xdr:from>
    <xdr:to>
      <xdr:col>22</xdr:col>
      <xdr:colOff>365125</xdr:colOff>
      <xdr:row>75</xdr:row>
      <xdr:rowOff>103530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flipV="1">
          <a:off x="14592300" y="12907062"/>
          <a:ext cx="889000" cy="5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a:extLst>
            <a:ext uri="{FF2B5EF4-FFF2-40B4-BE49-F238E27FC236}">
              <a16:creationId xmlns:a16="http://schemas.microsoft.com/office/drawing/2014/main" xmlns="" id="{00000000-0008-0000-0600-00005C020000}"/>
            </a:ext>
          </a:extLst>
        </xdr:cNvPr>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23996</xdr:rowOff>
    </xdr:from>
    <xdr:ext cx="534377"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5214111" y="130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83470</xdr:rowOff>
    </xdr:from>
    <xdr:to>
      <xdr:col>21</xdr:col>
      <xdr:colOff>161925</xdr:colOff>
      <xdr:row>75</xdr:row>
      <xdr:rowOff>103530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3703300" y="12942220"/>
          <a:ext cx="889000" cy="2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a:extLst>
            <a:ext uri="{FF2B5EF4-FFF2-40B4-BE49-F238E27FC236}">
              <a16:creationId xmlns:a16="http://schemas.microsoft.com/office/drawing/2014/main" xmlns="" id="{00000000-0008-0000-0600-00005F020000}"/>
            </a:ext>
          </a:extLst>
        </xdr:cNvPr>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3736</xdr:rowOff>
    </xdr:from>
    <xdr:ext cx="534377"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4325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65336</xdr:rowOff>
    </xdr:from>
    <xdr:to>
      <xdr:col>19</xdr:col>
      <xdr:colOff>644525</xdr:colOff>
      <xdr:row>75</xdr:row>
      <xdr:rowOff>83470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814300" y="12924086"/>
          <a:ext cx="889000" cy="1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a:extLst>
            <a:ext uri="{FF2B5EF4-FFF2-40B4-BE49-F238E27FC236}">
              <a16:creationId xmlns:a16="http://schemas.microsoft.com/office/drawing/2014/main" xmlns="" id="{00000000-0008-0000-0600-000062020000}"/>
            </a:ext>
          </a:extLst>
        </xdr:cNvPr>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162082</xdr:rowOff>
    </xdr:from>
    <xdr:ext cx="534377"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3436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a:extLst>
            <a:ext uri="{FF2B5EF4-FFF2-40B4-BE49-F238E27FC236}">
              <a16:creationId xmlns:a16="http://schemas.microsoft.com/office/drawing/2014/main" xmlns="" id="{00000000-0008-0000-0600-000064020000}"/>
            </a:ext>
          </a:extLst>
        </xdr:cNvPr>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149463</xdr:rowOff>
    </xdr:from>
    <xdr:ext cx="534377"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2547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100622</xdr:rowOff>
    </xdr:from>
    <xdr:to>
      <xdr:col>23</xdr:col>
      <xdr:colOff>568325</xdr:colOff>
      <xdr:row>76</xdr:row>
      <xdr:rowOff>30772</xdr:rowOff>
    </xdr:to>
    <xdr:sp macro="" textlink="">
      <xdr:nvSpPr>
        <xdr:cNvPr id="619" name="円/楕円 618">
          <a:extLst>
            <a:ext uri="{FF2B5EF4-FFF2-40B4-BE49-F238E27FC236}">
              <a16:creationId xmlns:a16="http://schemas.microsoft.com/office/drawing/2014/main" xmlns="" id="{00000000-0008-0000-0600-00006B020000}"/>
            </a:ext>
          </a:extLst>
        </xdr:cNvPr>
        <xdr:cNvSpPr/>
      </xdr:nvSpPr>
      <xdr:spPr>
        <a:xfrm>
          <a:off x="16268700" y="129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79049</xdr:rowOff>
    </xdr:from>
    <xdr:ext cx="534377" cy="259045"/>
    <xdr:sp macro="" textlink="">
      <xdr:nvSpPr>
        <xdr:cNvPr id="620" name="公債費該当値テキスト">
          <a:extLst>
            <a:ext uri="{FF2B5EF4-FFF2-40B4-BE49-F238E27FC236}">
              <a16:creationId xmlns:a16="http://schemas.microsoft.com/office/drawing/2014/main" xmlns="" id="{00000000-0008-0000-0600-00006C020000}"/>
            </a:ext>
          </a:extLst>
        </xdr:cNvPr>
        <xdr:cNvSpPr txBox="1"/>
      </xdr:nvSpPr>
      <xdr:spPr>
        <a:xfrm>
          <a:off x="16370300" y="129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67,949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168962</xdr:rowOff>
    </xdr:from>
    <xdr:to>
      <xdr:col>22</xdr:col>
      <xdr:colOff>415925</xdr:colOff>
      <xdr:row>75</xdr:row>
      <xdr:rowOff>99112</xdr:rowOff>
    </xdr:to>
    <xdr:sp macro="" textlink="">
      <xdr:nvSpPr>
        <xdr:cNvPr id="621" name="円/楕円 620">
          <a:extLst>
            <a:ext uri="{FF2B5EF4-FFF2-40B4-BE49-F238E27FC236}">
              <a16:creationId xmlns:a16="http://schemas.microsoft.com/office/drawing/2014/main" xmlns="" id="{00000000-0008-0000-0600-00006D020000}"/>
            </a:ext>
          </a:extLst>
        </xdr:cNvPr>
        <xdr:cNvSpPr/>
      </xdr:nvSpPr>
      <xdr:spPr>
        <a:xfrm>
          <a:off x="15430500" y="128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115639</xdr:rowOff>
    </xdr:from>
    <xdr:ext cx="534377"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5214111" y="1263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85,991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52730</xdr:rowOff>
    </xdr:from>
    <xdr:to>
      <xdr:col>21</xdr:col>
      <xdr:colOff>212725</xdr:colOff>
      <xdr:row>75</xdr:row>
      <xdr:rowOff>154330</xdr:rowOff>
    </xdr:to>
    <xdr:sp macro="" textlink="">
      <xdr:nvSpPr>
        <xdr:cNvPr id="623" name="円/楕円 622">
          <a:extLst>
            <a:ext uri="{FF2B5EF4-FFF2-40B4-BE49-F238E27FC236}">
              <a16:creationId xmlns:a16="http://schemas.microsoft.com/office/drawing/2014/main" xmlns="" id="{00000000-0008-0000-0600-00006F020000}"/>
            </a:ext>
          </a:extLst>
        </xdr:cNvPr>
        <xdr:cNvSpPr/>
      </xdr:nvSpPr>
      <xdr:spPr>
        <a:xfrm>
          <a:off x="14541500" y="129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170857</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4325111" y="1268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76,329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32670</xdr:rowOff>
    </xdr:from>
    <xdr:to>
      <xdr:col>20</xdr:col>
      <xdr:colOff>9525</xdr:colOff>
      <xdr:row>75</xdr:row>
      <xdr:rowOff>134270</xdr:rowOff>
    </xdr:to>
    <xdr:sp macro="" textlink="">
      <xdr:nvSpPr>
        <xdr:cNvPr id="625" name="円/楕円 624">
          <a:extLst>
            <a:ext uri="{FF2B5EF4-FFF2-40B4-BE49-F238E27FC236}">
              <a16:creationId xmlns:a16="http://schemas.microsoft.com/office/drawing/2014/main" xmlns="" id="{00000000-0008-0000-0600-000071020000}"/>
            </a:ext>
          </a:extLst>
        </xdr:cNvPr>
        <xdr:cNvSpPr/>
      </xdr:nvSpPr>
      <xdr:spPr>
        <a:xfrm>
          <a:off x="13652500" y="128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150797</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3436111" y="1266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79,839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14536</xdr:rowOff>
    </xdr:from>
    <xdr:to>
      <xdr:col>18</xdr:col>
      <xdr:colOff>492125</xdr:colOff>
      <xdr:row>75</xdr:row>
      <xdr:rowOff>116136</xdr:rowOff>
    </xdr:to>
    <xdr:sp macro="" textlink="">
      <xdr:nvSpPr>
        <xdr:cNvPr id="627" name="円/楕円 626">
          <a:extLst>
            <a:ext uri="{FF2B5EF4-FFF2-40B4-BE49-F238E27FC236}">
              <a16:creationId xmlns:a16="http://schemas.microsoft.com/office/drawing/2014/main" xmlns="" id="{00000000-0008-0000-0600-000073020000}"/>
            </a:ext>
          </a:extLst>
        </xdr:cNvPr>
        <xdr:cNvSpPr/>
      </xdr:nvSpPr>
      <xdr:spPr>
        <a:xfrm>
          <a:off x="12763500" y="128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132663</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2547111" y="126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a:extLst>
            <a:ext uri="{FF2B5EF4-FFF2-40B4-BE49-F238E27FC236}">
              <a16:creationId xmlns:a16="http://schemas.microsoft.com/office/drawing/2014/main" xmlns="" id="{00000000-0008-0000-0600-00007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a:extLst>
            <a:ext uri="{FF2B5EF4-FFF2-40B4-BE49-F238E27FC236}">
              <a16:creationId xmlns:a16="http://schemas.microsoft.com/office/drawing/2014/main" xmlns="" id="{00000000-0008-0000-0600-00007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a:extLst>
            <a:ext uri="{FF2B5EF4-FFF2-40B4-BE49-F238E27FC236}">
              <a16:creationId xmlns:a16="http://schemas.microsoft.com/office/drawing/2014/main" xmlns="" id="{00000000-0008-0000-0600-00007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a:extLst>
            <a:ext uri="{FF2B5EF4-FFF2-40B4-BE49-F238E27FC236}">
              <a16:creationId xmlns:a16="http://schemas.microsoft.com/office/drawing/2014/main" xmlns="" id="{00000000-0008-0000-0600-00007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a:extLst>
            <a:ext uri="{FF2B5EF4-FFF2-40B4-BE49-F238E27FC236}">
              <a16:creationId xmlns:a16="http://schemas.microsoft.com/office/drawing/2014/main" xmlns="" id="{00000000-0008-0000-0600-00007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a:extLst>
            <a:ext uri="{FF2B5EF4-FFF2-40B4-BE49-F238E27FC236}">
              <a16:creationId xmlns:a16="http://schemas.microsoft.com/office/drawing/2014/main" xmlns="" id="{00000000-0008-0000-0600-00007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a:extLst>
            <a:ext uri="{FF2B5EF4-FFF2-40B4-BE49-F238E27FC236}">
              <a16:creationId xmlns:a16="http://schemas.microsoft.com/office/drawing/2014/main" xmlns="" id="{00000000-0008-0000-0600-00007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a:extLst>
            <a:ext uri="{FF2B5EF4-FFF2-40B4-BE49-F238E27FC236}">
              <a16:creationId xmlns:a16="http://schemas.microsoft.com/office/drawing/2014/main" xmlns="" id="{00000000-0008-0000-0600-00007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a:extLst>
            <a:ext uri="{FF2B5EF4-FFF2-40B4-BE49-F238E27FC236}">
              <a16:creationId xmlns:a16="http://schemas.microsoft.com/office/drawing/2014/main" xmlns="" id="{00000000-0008-0000-0600-00008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a:extLst>
            <a:ext uri="{FF2B5EF4-FFF2-40B4-BE49-F238E27FC236}">
              <a16:creationId xmlns:a16="http://schemas.microsoft.com/office/drawing/2014/main" xmlns="" id="{00000000-0008-0000-0600-00008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a:extLst>
            <a:ext uri="{FF2B5EF4-FFF2-40B4-BE49-F238E27FC236}">
              <a16:creationId xmlns:a16="http://schemas.microsoft.com/office/drawing/2014/main" xmlns="" id="{00000000-0008-0000-0600-00008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a:extLst>
            <a:ext uri="{FF2B5EF4-FFF2-40B4-BE49-F238E27FC236}">
              <a16:creationId xmlns:a16="http://schemas.microsoft.com/office/drawing/2014/main" xmlns="" id="{00000000-0008-0000-0600-00008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a:extLst>
            <a:ext uri="{FF2B5EF4-FFF2-40B4-BE49-F238E27FC236}">
              <a16:creationId xmlns:a16="http://schemas.microsoft.com/office/drawing/2014/main" xmlns="" id="{00000000-0008-0000-0600-00008A020000}"/>
            </a:ext>
          </a:extLst>
        </xdr:cNvPr>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a:extLst>
            <a:ext uri="{FF2B5EF4-FFF2-40B4-BE49-F238E27FC236}">
              <a16:creationId xmlns:a16="http://schemas.microsoft.com/office/drawing/2014/main" xmlns="" id="{00000000-0008-0000-0600-00008B020000}"/>
            </a:ext>
          </a:extLst>
        </xdr:cNvPr>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a:extLst>
            <a:ext uri="{FF2B5EF4-FFF2-40B4-BE49-F238E27FC236}">
              <a16:creationId xmlns:a16="http://schemas.microsoft.com/office/drawing/2014/main" xmlns="" id="{00000000-0008-0000-0600-00008C020000}"/>
            </a:ext>
          </a:extLst>
        </xdr:cNvPr>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a:extLst>
            <a:ext uri="{FF2B5EF4-FFF2-40B4-BE49-F238E27FC236}">
              <a16:creationId xmlns:a16="http://schemas.microsoft.com/office/drawing/2014/main" xmlns="" id="{00000000-0008-0000-0600-00008D020000}"/>
            </a:ext>
          </a:extLst>
        </xdr:cNvPr>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112559</xdr:rowOff>
    </xdr:from>
    <xdr:to>
      <xdr:col>23</xdr:col>
      <xdr:colOff>517525</xdr:colOff>
      <xdr:row>98</xdr:row>
      <xdr:rowOff>114002</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5481300" y="16914659"/>
          <a:ext cx="838200" cy="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a:extLst>
            <a:ext uri="{FF2B5EF4-FFF2-40B4-BE49-F238E27FC236}">
              <a16:creationId xmlns:a16="http://schemas.microsoft.com/office/drawing/2014/main" xmlns="" id="{00000000-0008-0000-0600-000090020000}"/>
            </a:ext>
          </a:extLst>
        </xdr:cNvPr>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a:extLst>
            <a:ext uri="{FF2B5EF4-FFF2-40B4-BE49-F238E27FC236}">
              <a16:creationId xmlns:a16="http://schemas.microsoft.com/office/drawing/2014/main" xmlns="" id="{00000000-0008-0000-0600-000091020000}"/>
            </a:ext>
          </a:extLst>
        </xdr:cNvPr>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95374</xdr:rowOff>
    </xdr:from>
    <xdr:to>
      <xdr:col>22</xdr:col>
      <xdr:colOff>365125</xdr:colOff>
      <xdr:row>98</xdr:row>
      <xdr:rowOff>112559</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4592300" y="16897474"/>
          <a:ext cx="889000" cy="1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a:extLst>
            <a:ext uri="{FF2B5EF4-FFF2-40B4-BE49-F238E27FC236}">
              <a16:creationId xmlns:a16="http://schemas.microsoft.com/office/drawing/2014/main" xmlns="" id="{00000000-0008-0000-0600-000093020000}"/>
            </a:ext>
          </a:extLst>
        </xdr:cNvPr>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95374</xdr:rowOff>
    </xdr:from>
    <xdr:to>
      <xdr:col>21</xdr:col>
      <xdr:colOff>161925</xdr:colOff>
      <xdr:row>98</xdr:row>
      <xdr:rowOff>99354</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flipV="1">
          <a:off x="13703300" y="16897474"/>
          <a:ext cx="889000" cy="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a:extLst>
            <a:ext uri="{FF2B5EF4-FFF2-40B4-BE49-F238E27FC236}">
              <a16:creationId xmlns:a16="http://schemas.microsoft.com/office/drawing/2014/main" xmlns="" id="{00000000-0008-0000-0600-000096020000}"/>
            </a:ext>
          </a:extLst>
        </xdr:cNvPr>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93962</xdr:rowOff>
    </xdr:from>
    <xdr:to>
      <xdr:col>19</xdr:col>
      <xdr:colOff>644525</xdr:colOff>
      <xdr:row>98</xdr:row>
      <xdr:rowOff>99354</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814300" y="16896062"/>
          <a:ext cx="889000" cy="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a:extLst>
            <a:ext uri="{FF2B5EF4-FFF2-40B4-BE49-F238E27FC236}">
              <a16:creationId xmlns:a16="http://schemas.microsoft.com/office/drawing/2014/main" xmlns="" id="{00000000-0008-0000-0600-000099020000}"/>
            </a:ext>
          </a:extLst>
        </xdr:cNvPr>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a:extLst>
            <a:ext uri="{FF2B5EF4-FFF2-40B4-BE49-F238E27FC236}">
              <a16:creationId xmlns:a16="http://schemas.microsoft.com/office/drawing/2014/main" xmlns="" id="{00000000-0008-0000-0600-00009B020000}"/>
            </a:ext>
          </a:extLst>
        </xdr:cNvPr>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63202</xdr:rowOff>
    </xdr:from>
    <xdr:to>
      <xdr:col>23</xdr:col>
      <xdr:colOff>568325</xdr:colOff>
      <xdr:row>98</xdr:row>
      <xdr:rowOff>164802</xdr:rowOff>
    </xdr:to>
    <xdr:sp macro="" textlink="">
      <xdr:nvSpPr>
        <xdr:cNvPr id="674" name="円/楕円 673">
          <a:extLst>
            <a:ext uri="{FF2B5EF4-FFF2-40B4-BE49-F238E27FC236}">
              <a16:creationId xmlns:a16="http://schemas.microsoft.com/office/drawing/2014/main" xmlns="" id="{00000000-0008-0000-0600-0000A2020000}"/>
            </a:ext>
          </a:extLst>
        </xdr:cNvPr>
        <xdr:cNvSpPr/>
      </xdr:nvSpPr>
      <xdr:spPr>
        <a:xfrm>
          <a:off x="16268700" y="168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149579</xdr:rowOff>
    </xdr:from>
    <xdr:ext cx="534377" cy="259045"/>
    <xdr:sp macro="" textlink="">
      <xdr:nvSpPr>
        <xdr:cNvPr id="675" name="積立金該当値テキスト">
          <a:extLst>
            <a:ext uri="{FF2B5EF4-FFF2-40B4-BE49-F238E27FC236}">
              <a16:creationId xmlns:a16="http://schemas.microsoft.com/office/drawing/2014/main" xmlns="" id="{00000000-0008-0000-0600-0000A3020000}"/>
            </a:ext>
          </a:extLst>
        </xdr:cNvPr>
        <xdr:cNvSpPr txBox="1"/>
      </xdr:nvSpPr>
      <xdr:spPr>
        <a:xfrm>
          <a:off x="16370300" y="167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11,241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61759</xdr:rowOff>
    </xdr:from>
    <xdr:to>
      <xdr:col>22</xdr:col>
      <xdr:colOff>415925</xdr:colOff>
      <xdr:row>98</xdr:row>
      <xdr:rowOff>163359</xdr:rowOff>
    </xdr:to>
    <xdr:sp macro="" textlink="">
      <xdr:nvSpPr>
        <xdr:cNvPr id="676" name="円/楕円 675">
          <a:extLst>
            <a:ext uri="{FF2B5EF4-FFF2-40B4-BE49-F238E27FC236}">
              <a16:creationId xmlns:a16="http://schemas.microsoft.com/office/drawing/2014/main" xmlns="" id="{00000000-0008-0000-0600-0000A4020000}"/>
            </a:ext>
          </a:extLst>
        </xdr:cNvPr>
        <xdr:cNvSpPr/>
      </xdr:nvSpPr>
      <xdr:spPr>
        <a:xfrm>
          <a:off x="15430500" y="168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154486</xdr:rowOff>
    </xdr:from>
    <xdr:ext cx="534377"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5214111" y="1695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44574</xdr:rowOff>
    </xdr:from>
    <xdr:to>
      <xdr:col>21</xdr:col>
      <xdr:colOff>212725</xdr:colOff>
      <xdr:row>98</xdr:row>
      <xdr:rowOff>146174</xdr:rowOff>
    </xdr:to>
    <xdr:sp macro="" textlink="">
      <xdr:nvSpPr>
        <xdr:cNvPr id="678" name="円/楕円 677">
          <a:extLst>
            <a:ext uri="{FF2B5EF4-FFF2-40B4-BE49-F238E27FC236}">
              <a16:creationId xmlns:a16="http://schemas.microsoft.com/office/drawing/2014/main" xmlns="" id="{00000000-0008-0000-0600-0000A6020000}"/>
            </a:ext>
          </a:extLst>
        </xdr:cNvPr>
        <xdr:cNvSpPr/>
      </xdr:nvSpPr>
      <xdr:spPr>
        <a:xfrm>
          <a:off x="14541500" y="1684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137301</xdr:rowOff>
    </xdr:from>
    <xdr:ext cx="534377"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4325111" y="1693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48554</xdr:rowOff>
    </xdr:from>
    <xdr:to>
      <xdr:col>20</xdr:col>
      <xdr:colOff>9525</xdr:colOff>
      <xdr:row>98</xdr:row>
      <xdr:rowOff>150154</xdr:rowOff>
    </xdr:to>
    <xdr:sp macro="" textlink="">
      <xdr:nvSpPr>
        <xdr:cNvPr id="680" name="円/楕円 679">
          <a:extLst>
            <a:ext uri="{FF2B5EF4-FFF2-40B4-BE49-F238E27FC236}">
              <a16:creationId xmlns:a16="http://schemas.microsoft.com/office/drawing/2014/main" xmlns="" id="{00000000-0008-0000-0600-0000A8020000}"/>
            </a:ext>
          </a:extLst>
        </xdr:cNvPr>
        <xdr:cNvSpPr/>
      </xdr:nvSpPr>
      <xdr:spPr>
        <a:xfrm>
          <a:off x="13652500" y="1685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141281</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3436111" y="1694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43162</xdr:rowOff>
    </xdr:from>
    <xdr:to>
      <xdr:col>18</xdr:col>
      <xdr:colOff>492125</xdr:colOff>
      <xdr:row>98</xdr:row>
      <xdr:rowOff>144762</xdr:rowOff>
    </xdr:to>
    <xdr:sp macro="" textlink="">
      <xdr:nvSpPr>
        <xdr:cNvPr id="682" name="円/楕円 681">
          <a:extLst>
            <a:ext uri="{FF2B5EF4-FFF2-40B4-BE49-F238E27FC236}">
              <a16:creationId xmlns:a16="http://schemas.microsoft.com/office/drawing/2014/main" xmlns="" id="{00000000-0008-0000-0600-0000AA020000}"/>
            </a:ext>
          </a:extLst>
        </xdr:cNvPr>
        <xdr:cNvSpPr/>
      </xdr:nvSpPr>
      <xdr:spPr>
        <a:xfrm>
          <a:off x="12763500" y="1684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135889</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2547111" y="1693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a:extLst>
            <a:ext uri="{FF2B5EF4-FFF2-40B4-BE49-F238E27FC236}">
              <a16:creationId xmlns:a16="http://schemas.microsoft.com/office/drawing/2014/main" xmlns="" id="{00000000-0008-0000-0600-0000A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a:extLst>
            <a:ext uri="{FF2B5EF4-FFF2-40B4-BE49-F238E27FC236}">
              <a16:creationId xmlns:a16="http://schemas.microsoft.com/office/drawing/2014/main" xmlns="" id="{00000000-0008-0000-0600-0000A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a:extLst>
            <a:ext uri="{FF2B5EF4-FFF2-40B4-BE49-F238E27FC236}">
              <a16:creationId xmlns:a16="http://schemas.microsoft.com/office/drawing/2014/main" xmlns="" id="{00000000-0008-0000-0600-0000A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a:extLst>
            <a:ext uri="{FF2B5EF4-FFF2-40B4-BE49-F238E27FC236}">
              <a16:creationId xmlns:a16="http://schemas.microsoft.com/office/drawing/2014/main" xmlns="" id="{00000000-0008-0000-0600-0000A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a:extLst>
            <a:ext uri="{FF2B5EF4-FFF2-40B4-BE49-F238E27FC236}">
              <a16:creationId xmlns:a16="http://schemas.microsoft.com/office/drawing/2014/main" xmlns="" id="{00000000-0008-0000-0600-0000B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a:extLst>
            <a:ext uri="{FF2B5EF4-FFF2-40B4-BE49-F238E27FC236}">
              <a16:creationId xmlns:a16="http://schemas.microsoft.com/office/drawing/2014/main" xmlns="" id="{00000000-0008-0000-0600-0000B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a:extLst>
            <a:ext uri="{FF2B5EF4-FFF2-40B4-BE49-F238E27FC236}">
              <a16:creationId xmlns:a16="http://schemas.microsoft.com/office/drawing/2014/main" xmlns="" id="{00000000-0008-0000-0600-0000B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a:extLst>
            <a:ext uri="{FF2B5EF4-FFF2-40B4-BE49-F238E27FC236}">
              <a16:creationId xmlns:a16="http://schemas.microsoft.com/office/drawing/2014/main" xmlns="" id="{00000000-0008-0000-0600-0000B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a:extLst>
            <a:ext uri="{FF2B5EF4-FFF2-40B4-BE49-F238E27FC236}">
              <a16:creationId xmlns:a16="http://schemas.microsoft.com/office/drawing/2014/main" xmlns="" id="{00000000-0008-0000-0600-0000B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a:extLst>
            <a:ext uri="{FF2B5EF4-FFF2-40B4-BE49-F238E27FC236}">
              <a16:creationId xmlns:a16="http://schemas.microsoft.com/office/drawing/2014/main" xmlns="" id="{00000000-0008-0000-0600-0000B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a:extLst>
            <a:ext uri="{FF2B5EF4-FFF2-40B4-BE49-F238E27FC236}">
              <a16:creationId xmlns:a16="http://schemas.microsoft.com/office/drawing/2014/main" xmlns="" id="{00000000-0008-0000-0600-0000B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a:extLst>
            <a:ext uri="{FF2B5EF4-FFF2-40B4-BE49-F238E27FC236}">
              <a16:creationId xmlns:a16="http://schemas.microsoft.com/office/drawing/2014/main" xmlns="" id="{00000000-0008-0000-0600-0000C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a:extLst>
            <a:ext uri="{FF2B5EF4-FFF2-40B4-BE49-F238E27FC236}">
              <a16:creationId xmlns:a16="http://schemas.microsoft.com/office/drawing/2014/main" xmlns="" id="{00000000-0008-0000-0600-0000C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a:extLst>
            <a:ext uri="{FF2B5EF4-FFF2-40B4-BE49-F238E27FC236}">
              <a16:creationId xmlns:a16="http://schemas.microsoft.com/office/drawing/2014/main" xmlns="" id="{00000000-0008-0000-0600-0000C3020000}"/>
            </a:ext>
          </a:extLst>
        </xdr:cNvPr>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a:extLst>
            <a:ext uri="{FF2B5EF4-FFF2-40B4-BE49-F238E27FC236}">
              <a16:creationId xmlns:a16="http://schemas.microsoft.com/office/drawing/2014/main" xmlns="" id="{00000000-0008-0000-0600-0000C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a:extLst>
            <a:ext uri="{FF2B5EF4-FFF2-40B4-BE49-F238E27FC236}">
              <a16:creationId xmlns:a16="http://schemas.microsoft.com/office/drawing/2014/main" xmlns="" id="{00000000-0008-0000-0600-0000C6020000}"/>
            </a:ext>
          </a:extLst>
        </xdr:cNvPr>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a:extLst>
            <a:ext uri="{FF2B5EF4-FFF2-40B4-BE49-F238E27FC236}">
              <a16:creationId xmlns:a16="http://schemas.microsoft.com/office/drawing/2014/main" xmlns="" id="{00000000-0008-0000-0600-0000C9020000}"/>
            </a:ext>
          </a:extLst>
        </xdr:cNvPr>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a:extLst>
            <a:ext uri="{FF2B5EF4-FFF2-40B4-BE49-F238E27FC236}">
              <a16:creationId xmlns:a16="http://schemas.microsoft.com/office/drawing/2014/main" xmlns="" id="{00000000-0008-0000-0600-0000CA020000}"/>
            </a:ext>
          </a:extLst>
        </xdr:cNvPr>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a:extLst>
            <a:ext uri="{FF2B5EF4-FFF2-40B4-BE49-F238E27FC236}">
              <a16:creationId xmlns:a16="http://schemas.microsoft.com/office/drawing/2014/main" xmlns="" id="{00000000-0008-0000-0600-0000CC020000}"/>
            </a:ext>
          </a:extLst>
        </xdr:cNvPr>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a:extLst>
            <a:ext uri="{FF2B5EF4-FFF2-40B4-BE49-F238E27FC236}">
              <a16:creationId xmlns:a16="http://schemas.microsoft.com/office/drawing/2014/main" xmlns="" id="{00000000-0008-0000-0600-0000CF020000}"/>
            </a:ext>
          </a:extLst>
        </xdr:cNvPr>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a:extLst>
            <a:ext uri="{FF2B5EF4-FFF2-40B4-BE49-F238E27FC236}">
              <a16:creationId xmlns:a16="http://schemas.microsoft.com/office/drawing/2014/main" xmlns="" id="{00000000-0008-0000-0600-0000D2020000}"/>
            </a:ext>
          </a:extLst>
        </xdr:cNvPr>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a:extLst>
            <a:ext uri="{FF2B5EF4-FFF2-40B4-BE49-F238E27FC236}">
              <a16:creationId xmlns:a16="http://schemas.microsoft.com/office/drawing/2014/main" xmlns="" id="{00000000-0008-0000-0600-0000D4020000}"/>
            </a:ext>
          </a:extLst>
        </xdr:cNvPr>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a:extLst>
            <a:ext uri="{FF2B5EF4-FFF2-40B4-BE49-F238E27FC236}">
              <a16:creationId xmlns:a16="http://schemas.microsoft.com/office/drawing/2014/main" xmlns="" id="{00000000-0008-0000-0600-0000D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a:extLst>
            <a:ext uri="{FF2B5EF4-FFF2-40B4-BE49-F238E27FC236}">
              <a16:creationId xmlns:a16="http://schemas.microsoft.com/office/drawing/2014/main" xmlns="" id="{00000000-0008-0000-0600-0000D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a:extLst>
            <a:ext uri="{FF2B5EF4-FFF2-40B4-BE49-F238E27FC236}">
              <a16:creationId xmlns:a16="http://schemas.microsoft.com/office/drawing/2014/main" xmlns="" id="{00000000-0008-0000-0600-0000D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a:extLst>
            <a:ext uri="{FF2B5EF4-FFF2-40B4-BE49-F238E27FC236}">
              <a16:creationId xmlns:a16="http://schemas.microsoft.com/office/drawing/2014/main" xmlns="" id="{00000000-0008-0000-0600-0000D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a:extLst>
            <a:ext uri="{FF2B5EF4-FFF2-40B4-BE49-F238E27FC236}">
              <a16:creationId xmlns:a16="http://schemas.microsoft.com/office/drawing/2014/main" xmlns="" id="{00000000-0008-0000-0600-0000E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a:extLst>
            <a:ext uri="{FF2B5EF4-FFF2-40B4-BE49-F238E27FC236}">
              <a16:creationId xmlns:a16="http://schemas.microsoft.com/office/drawing/2014/main" xmlns="" id="{00000000-0008-0000-0600-0000E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a:extLst>
            <a:ext uri="{FF2B5EF4-FFF2-40B4-BE49-F238E27FC236}">
              <a16:creationId xmlns:a16="http://schemas.microsoft.com/office/drawing/2014/main" xmlns="" id="{00000000-0008-0000-0600-0000E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a:extLst>
            <a:ext uri="{FF2B5EF4-FFF2-40B4-BE49-F238E27FC236}">
              <a16:creationId xmlns:a16="http://schemas.microsoft.com/office/drawing/2014/main" xmlns="" id="{00000000-0008-0000-0600-0000E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a:extLst>
            <a:ext uri="{FF2B5EF4-FFF2-40B4-BE49-F238E27FC236}">
              <a16:creationId xmlns:a16="http://schemas.microsoft.com/office/drawing/2014/main" xmlns="" id="{00000000-0008-0000-0600-0000E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a:extLst>
            <a:ext uri="{FF2B5EF4-FFF2-40B4-BE49-F238E27FC236}">
              <a16:creationId xmlns:a16="http://schemas.microsoft.com/office/drawing/2014/main" xmlns="" id="{00000000-0008-0000-0600-0000E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a:extLst>
            <a:ext uri="{FF2B5EF4-FFF2-40B4-BE49-F238E27FC236}">
              <a16:creationId xmlns:a16="http://schemas.microsoft.com/office/drawing/2014/main" xmlns="" id="{00000000-0008-0000-0600-0000E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a:extLst>
            <a:ext uri="{FF2B5EF4-FFF2-40B4-BE49-F238E27FC236}">
              <a16:creationId xmlns:a16="http://schemas.microsoft.com/office/drawing/2014/main" xmlns="" id="{00000000-0008-0000-0600-0000E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a:extLst>
            <a:ext uri="{FF2B5EF4-FFF2-40B4-BE49-F238E27FC236}">
              <a16:creationId xmlns:a16="http://schemas.microsoft.com/office/drawing/2014/main" xmlns="" id="{00000000-0008-0000-0600-0000E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a:extLst>
            <a:ext uri="{FF2B5EF4-FFF2-40B4-BE49-F238E27FC236}">
              <a16:creationId xmlns:a16="http://schemas.microsoft.com/office/drawing/2014/main" xmlns="" id="{00000000-0008-0000-0600-0000E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a:extLst>
            <a:ext uri="{FF2B5EF4-FFF2-40B4-BE49-F238E27FC236}">
              <a16:creationId xmlns:a16="http://schemas.microsoft.com/office/drawing/2014/main" xmlns="" id="{00000000-0008-0000-0600-0000E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a:extLst>
            <a:ext uri="{FF2B5EF4-FFF2-40B4-BE49-F238E27FC236}">
              <a16:creationId xmlns:a16="http://schemas.microsoft.com/office/drawing/2014/main" xmlns="" id="{00000000-0008-0000-0600-0000F3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a:extLst>
            <a:ext uri="{FF2B5EF4-FFF2-40B4-BE49-F238E27FC236}">
              <a16:creationId xmlns:a16="http://schemas.microsoft.com/office/drawing/2014/main" xmlns="" id="{00000000-0008-0000-0600-0000F5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a:extLst>
            <a:ext uri="{FF2B5EF4-FFF2-40B4-BE49-F238E27FC236}">
              <a16:creationId xmlns:a16="http://schemas.microsoft.com/office/drawing/2014/main" xmlns="" id="{00000000-0008-0000-0600-0000F7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a:extLst>
            <a:ext uri="{FF2B5EF4-FFF2-40B4-BE49-F238E27FC236}">
              <a16:creationId xmlns:a16="http://schemas.microsoft.com/office/drawing/2014/main" xmlns="" id="{00000000-0008-0000-06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a:extLst>
            <a:ext uri="{FF2B5EF4-FFF2-40B4-BE49-F238E27FC236}">
              <a16:creationId xmlns:a16="http://schemas.microsoft.com/office/drawing/2014/main" xmlns="" id="{00000000-0008-0000-06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a:extLst>
            <a:ext uri="{FF2B5EF4-FFF2-40B4-BE49-F238E27FC236}">
              <a16:creationId xmlns:a16="http://schemas.microsoft.com/office/drawing/2014/main" xmlns="" id="{00000000-0008-0000-0600-0000FC020000}"/>
            </a:ext>
          </a:extLst>
        </xdr:cNvPr>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a:extLst>
            <a:ext uri="{FF2B5EF4-FFF2-40B4-BE49-F238E27FC236}">
              <a16:creationId xmlns:a16="http://schemas.microsoft.com/office/drawing/2014/main" xmlns="" id="{00000000-0008-0000-0600-0000FD02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a:extLst>
            <a:ext uri="{FF2B5EF4-FFF2-40B4-BE49-F238E27FC236}">
              <a16:creationId xmlns:a16="http://schemas.microsoft.com/office/drawing/2014/main" xmlns="" id="{00000000-0008-0000-0600-0000FF020000}"/>
            </a:ext>
          </a:extLst>
        </xdr:cNvPr>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a:extLst>
            <a:ext uri="{FF2B5EF4-FFF2-40B4-BE49-F238E27FC236}">
              <a16:creationId xmlns:a16="http://schemas.microsoft.com/office/drawing/2014/main" xmlns="" id="{00000000-0008-0000-0600-000002030000}"/>
            </a:ext>
          </a:extLst>
        </xdr:cNvPr>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a:extLst>
            <a:ext uri="{FF2B5EF4-FFF2-40B4-BE49-F238E27FC236}">
              <a16:creationId xmlns:a16="http://schemas.microsoft.com/office/drawing/2014/main" xmlns="" id="{00000000-0008-0000-0600-000003030000}"/>
            </a:ext>
          </a:extLst>
        </xdr:cNvPr>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a:extLst>
            <a:ext uri="{FF2B5EF4-FFF2-40B4-BE49-F238E27FC236}">
              <a16:creationId xmlns:a16="http://schemas.microsoft.com/office/drawing/2014/main" xmlns="" id="{00000000-0008-0000-0600-000005030000}"/>
            </a:ext>
          </a:extLst>
        </xdr:cNvPr>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a:extLst>
            <a:ext uri="{FF2B5EF4-FFF2-40B4-BE49-F238E27FC236}">
              <a16:creationId xmlns:a16="http://schemas.microsoft.com/office/drawing/2014/main" xmlns="" id="{00000000-0008-0000-0600-000008030000}"/>
            </a:ext>
          </a:extLst>
        </xdr:cNvPr>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a:extLst>
            <a:ext uri="{FF2B5EF4-FFF2-40B4-BE49-F238E27FC236}">
              <a16:creationId xmlns:a16="http://schemas.microsoft.com/office/drawing/2014/main" xmlns="" id="{00000000-0008-0000-0600-00000B030000}"/>
            </a:ext>
          </a:extLst>
        </xdr:cNvPr>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a:extLst>
            <a:ext uri="{FF2B5EF4-FFF2-40B4-BE49-F238E27FC236}">
              <a16:creationId xmlns:a16="http://schemas.microsoft.com/office/drawing/2014/main" xmlns="" id="{00000000-0008-0000-0600-00000D030000}"/>
            </a:ext>
          </a:extLst>
        </xdr:cNvPr>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a:extLst>
            <a:ext uri="{FF2B5EF4-FFF2-40B4-BE49-F238E27FC236}">
              <a16:creationId xmlns:a16="http://schemas.microsoft.com/office/drawing/2014/main" xmlns="" id="{00000000-0008-0000-0600-00001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a:extLst>
            <a:ext uri="{FF2B5EF4-FFF2-40B4-BE49-F238E27FC236}">
              <a16:creationId xmlns:a16="http://schemas.microsoft.com/office/drawing/2014/main" xmlns="" id="{00000000-0008-0000-0600-00001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a:extLst>
            <a:ext uri="{FF2B5EF4-FFF2-40B4-BE49-F238E27FC236}">
              <a16:creationId xmlns:a16="http://schemas.microsoft.com/office/drawing/2014/main" xmlns="" id="{00000000-0008-0000-0600-00001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a:extLst>
            <a:ext uri="{FF2B5EF4-FFF2-40B4-BE49-F238E27FC236}">
              <a16:creationId xmlns:a16="http://schemas.microsoft.com/office/drawing/2014/main" xmlns="" id="{00000000-0008-0000-0600-00001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a:extLst>
            <a:ext uri="{FF2B5EF4-FFF2-40B4-BE49-F238E27FC236}">
              <a16:creationId xmlns:a16="http://schemas.microsoft.com/office/drawing/2014/main" xmlns="" id="{00000000-0008-0000-0600-00001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a:extLst>
            <a:ext uri="{FF2B5EF4-FFF2-40B4-BE49-F238E27FC236}">
              <a16:creationId xmlns:a16="http://schemas.microsoft.com/office/drawing/2014/main" xmlns="" id="{00000000-0008-0000-0600-00001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a:extLst>
            <a:ext uri="{FF2B5EF4-FFF2-40B4-BE49-F238E27FC236}">
              <a16:creationId xmlns:a16="http://schemas.microsoft.com/office/drawing/2014/main" xmlns="" id="{00000000-0008-0000-0600-00001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a:extLst>
            <a:ext uri="{FF2B5EF4-FFF2-40B4-BE49-F238E27FC236}">
              <a16:creationId xmlns:a16="http://schemas.microsoft.com/office/drawing/2014/main" xmlns="" id="{00000000-0008-0000-0600-00001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a:extLst>
            <a:ext uri="{FF2B5EF4-FFF2-40B4-BE49-F238E27FC236}">
              <a16:creationId xmlns:a16="http://schemas.microsoft.com/office/drawing/2014/main" xmlns="" id="{00000000-0008-0000-0600-00002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a:extLst>
            <a:ext uri="{FF2B5EF4-FFF2-40B4-BE49-F238E27FC236}">
              <a16:creationId xmlns:a16="http://schemas.microsoft.com/office/drawing/2014/main" xmlns="" id="{00000000-0008-0000-0600-00002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a:extLst>
            <a:ext uri="{FF2B5EF4-FFF2-40B4-BE49-F238E27FC236}">
              <a16:creationId xmlns:a16="http://schemas.microsoft.com/office/drawing/2014/main" xmlns="" id="{00000000-0008-0000-0600-00002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a:extLst>
            <a:ext uri="{FF2B5EF4-FFF2-40B4-BE49-F238E27FC236}">
              <a16:creationId xmlns:a16="http://schemas.microsoft.com/office/drawing/2014/main" xmlns="" id="{00000000-0008-0000-0600-00002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a:extLst>
            <a:ext uri="{FF2B5EF4-FFF2-40B4-BE49-F238E27FC236}">
              <a16:creationId xmlns:a16="http://schemas.microsoft.com/office/drawing/2014/main" xmlns="" id="{00000000-0008-0000-0600-00002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a:extLst>
            <a:ext uri="{FF2B5EF4-FFF2-40B4-BE49-F238E27FC236}">
              <a16:creationId xmlns:a16="http://schemas.microsoft.com/office/drawing/2014/main" xmlns="" id="{00000000-0008-0000-0600-00002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a:extLst>
            <a:ext uri="{FF2B5EF4-FFF2-40B4-BE49-F238E27FC236}">
              <a16:creationId xmlns:a16="http://schemas.microsoft.com/office/drawing/2014/main" xmlns="" id="{00000000-0008-0000-0600-00002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a:extLst>
            <a:ext uri="{FF2B5EF4-FFF2-40B4-BE49-F238E27FC236}">
              <a16:creationId xmlns:a16="http://schemas.microsoft.com/office/drawing/2014/main" xmlns="" id="{00000000-0008-0000-0600-00002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a:extLst>
            <a:ext uri="{FF2B5EF4-FFF2-40B4-BE49-F238E27FC236}">
              <a16:creationId xmlns:a16="http://schemas.microsoft.com/office/drawing/2014/main" xmlns="" id="{00000000-0008-0000-0600-00002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a:extLst>
            <a:ext uri="{FF2B5EF4-FFF2-40B4-BE49-F238E27FC236}">
              <a16:creationId xmlns:a16="http://schemas.microsoft.com/office/drawing/2014/main" xmlns="" id="{00000000-0008-0000-0600-00003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a:extLst>
            <a:ext uri="{FF2B5EF4-FFF2-40B4-BE49-F238E27FC236}">
              <a16:creationId xmlns:a16="http://schemas.microsoft.com/office/drawing/2014/main" xmlns="" id="{00000000-0008-0000-0600-00003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a:extLst>
            <a:ext uri="{FF2B5EF4-FFF2-40B4-BE49-F238E27FC236}">
              <a16:creationId xmlns:a16="http://schemas.microsoft.com/office/drawing/2014/main" xmlns="" id="{00000000-0008-0000-0600-000037030000}"/>
            </a:ext>
          </a:extLst>
        </xdr:cNvPr>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a:extLst>
            <a:ext uri="{FF2B5EF4-FFF2-40B4-BE49-F238E27FC236}">
              <a16:creationId xmlns:a16="http://schemas.microsoft.com/office/drawing/2014/main" xmlns="" id="{00000000-0008-0000-0600-000039030000}"/>
            </a:ext>
          </a:extLst>
        </xdr:cNvPr>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25654</xdr:rowOff>
    </xdr:from>
    <xdr:to>
      <xdr:col>32</xdr:col>
      <xdr:colOff>187325</xdr:colOff>
      <xdr:row>76</xdr:row>
      <xdr:rowOff>58865</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21323300" y="13055854"/>
          <a:ext cx="838200" cy="3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a:extLst>
            <a:ext uri="{FF2B5EF4-FFF2-40B4-BE49-F238E27FC236}">
              <a16:creationId xmlns:a16="http://schemas.microsoft.com/office/drawing/2014/main" xmlns="" id="{00000000-0008-0000-0600-00003C030000}"/>
            </a:ext>
          </a:extLst>
        </xdr:cNvPr>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a:extLst>
            <a:ext uri="{FF2B5EF4-FFF2-40B4-BE49-F238E27FC236}">
              <a16:creationId xmlns:a16="http://schemas.microsoft.com/office/drawing/2014/main" xmlns="" id="{00000000-0008-0000-0600-00003D030000}"/>
            </a:ext>
          </a:extLst>
        </xdr:cNvPr>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25654</xdr:rowOff>
    </xdr:from>
    <xdr:to>
      <xdr:col>31</xdr:col>
      <xdr:colOff>34925</xdr:colOff>
      <xdr:row>76</xdr:row>
      <xdr:rowOff>73076</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flipV="1">
          <a:off x="20434300" y="13055854"/>
          <a:ext cx="889000" cy="4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a:extLst>
            <a:ext uri="{FF2B5EF4-FFF2-40B4-BE49-F238E27FC236}">
              <a16:creationId xmlns:a16="http://schemas.microsoft.com/office/drawing/2014/main" xmlns="" id="{00000000-0008-0000-0600-00003F030000}"/>
            </a:ext>
          </a:extLst>
        </xdr:cNvPr>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73076</xdr:rowOff>
    </xdr:from>
    <xdr:to>
      <xdr:col>29</xdr:col>
      <xdr:colOff>517525</xdr:colOff>
      <xdr:row>77</xdr:row>
      <xdr:rowOff>19583</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flipV="1">
          <a:off x="19545300" y="13103276"/>
          <a:ext cx="889000" cy="1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a:extLst>
            <a:ext uri="{FF2B5EF4-FFF2-40B4-BE49-F238E27FC236}">
              <a16:creationId xmlns:a16="http://schemas.microsoft.com/office/drawing/2014/main" xmlns="" id="{00000000-0008-0000-0600-000042030000}"/>
            </a:ext>
          </a:extLst>
        </xdr:cNvPr>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19583</xdr:rowOff>
    </xdr:from>
    <xdr:to>
      <xdr:col>28</xdr:col>
      <xdr:colOff>314325</xdr:colOff>
      <xdr:row>77</xdr:row>
      <xdr:rowOff>20917</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flipV="1">
          <a:off x="18656300" y="13221233"/>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a:extLst>
            <a:ext uri="{FF2B5EF4-FFF2-40B4-BE49-F238E27FC236}">
              <a16:creationId xmlns:a16="http://schemas.microsoft.com/office/drawing/2014/main" xmlns="" id="{00000000-0008-0000-0600-000045030000}"/>
            </a:ext>
          </a:extLst>
        </xdr:cNvPr>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a:extLst>
            <a:ext uri="{FF2B5EF4-FFF2-40B4-BE49-F238E27FC236}">
              <a16:creationId xmlns:a16="http://schemas.microsoft.com/office/drawing/2014/main" xmlns="" id="{00000000-0008-0000-0600-000047030000}"/>
            </a:ext>
          </a:extLst>
        </xdr:cNvPr>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8065</xdr:rowOff>
    </xdr:from>
    <xdr:to>
      <xdr:col>32</xdr:col>
      <xdr:colOff>238125</xdr:colOff>
      <xdr:row>76</xdr:row>
      <xdr:rowOff>109665</xdr:rowOff>
    </xdr:to>
    <xdr:sp macro="" textlink="">
      <xdr:nvSpPr>
        <xdr:cNvPr id="846" name="円/楕円 845">
          <a:extLst>
            <a:ext uri="{FF2B5EF4-FFF2-40B4-BE49-F238E27FC236}">
              <a16:creationId xmlns:a16="http://schemas.microsoft.com/office/drawing/2014/main" xmlns="" id="{00000000-0008-0000-0600-00004E030000}"/>
            </a:ext>
          </a:extLst>
        </xdr:cNvPr>
        <xdr:cNvSpPr/>
      </xdr:nvSpPr>
      <xdr:spPr>
        <a:xfrm>
          <a:off x="22110700" y="130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157942</xdr:rowOff>
    </xdr:from>
    <xdr:ext cx="534377" cy="259045"/>
    <xdr:sp macro="" textlink="">
      <xdr:nvSpPr>
        <xdr:cNvPr id="847" name="繰出金該当値テキスト">
          <a:extLst>
            <a:ext uri="{FF2B5EF4-FFF2-40B4-BE49-F238E27FC236}">
              <a16:creationId xmlns:a16="http://schemas.microsoft.com/office/drawing/2014/main" xmlns="" id="{00000000-0008-0000-0600-00004F030000}"/>
            </a:ext>
          </a:extLst>
        </xdr:cNvPr>
        <xdr:cNvSpPr txBox="1"/>
      </xdr:nvSpPr>
      <xdr:spPr>
        <a:xfrm>
          <a:off x="22212300" y="130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69,365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146304</xdr:rowOff>
    </xdr:from>
    <xdr:to>
      <xdr:col>31</xdr:col>
      <xdr:colOff>85725</xdr:colOff>
      <xdr:row>76</xdr:row>
      <xdr:rowOff>76454</xdr:rowOff>
    </xdr:to>
    <xdr:sp macro="" textlink="">
      <xdr:nvSpPr>
        <xdr:cNvPr id="848" name="円/楕円 847">
          <a:extLst>
            <a:ext uri="{FF2B5EF4-FFF2-40B4-BE49-F238E27FC236}">
              <a16:creationId xmlns:a16="http://schemas.microsoft.com/office/drawing/2014/main" xmlns="" id="{00000000-0008-0000-0600-000050030000}"/>
            </a:ext>
          </a:extLst>
        </xdr:cNvPr>
        <xdr:cNvSpPr/>
      </xdr:nvSpPr>
      <xdr:spPr>
        <a:xfrm>
          <a:off x="21272500" y="1300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67581</xdr:rowOff>
    </xdr:from>
    <xdr:ext cx="534377"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21056111" y="1309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71,980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22276</xdr:rowOff>
    </xdr:from>
    <xdr:to>
      <xdr:col>29</xdr:col>
      <xdr:colOff>568325</xdr:colOff>
      <xdr:row>76</xdr:row>
      <xdr:rowOff>123876</xdr:rowOff>
    </xdr:to>
    <xdr:sp macro="" textlink="">
      <xdr:nvSpPr>
        <xdr:cNvPr id="850" name="円/楕円 849">
          <a:extLst>
            <a:ext uri="{FF2B5EF4-FFF2-40B4-BE49-F238E27FC236}">
              <a16:creationId xmlns:a16="http://schemas.microsoft.com/office/drawing/2014/main" xmlns="" id="{00000000-0008-0000-0600-000052030000}"/>
            </a:ext>
          </a:extLst>
        </xdr:cNvPr>
        <xdr:cNvSpPr/>
      </xdr:nvSpPr>
      <xdr:spPr>
        <a:xfrm>
          <a:off x="20383500" y="1305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115003</xdr:rowOff>
    </xdr:from>
    <xdr:ext cx="534377"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0167111" y="1314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68,246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140233</xdr:rowOff>
    </xdr:from>
    <xdr:to>
      <xdr:col>28</xdr:col>
      <xdr:colOff>365125</xdr:colOff>
      <xdr:row>77</xdr:row>
      <xdr:rowOff>70383</xdr:rowOff>
    </xdr:to>
    <xdr:sp macro="" textlink="">
      <xdr:nvSpPr>
        <xdr:cNvPr id="852" name="円/楕円 851">
          <a:extLst>
            <a:ext uri="{FF2B5EF4-FFF2-40B4-BE49-F238E27FC236}">
              <a16:creationId xmlns:a16="http://schemas.microsoft.com/office/drawing/2014/main" xmlns="" id="{00000000-0008-0000-0600-000054030000}"/>
            </a:ext>
          </a:extLst>
        </xdr:cNvPr>
        <xdr:cNvSpPr/>
      </xdr:nvSpPr>
      <xdr:spPr>
        <a:xfrm>
          <a:off x="19494500" y="131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61510</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9278111" y="1326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141567</xdr:rowOff>
    </xdr:from>
    <xdr:to>
      <xdr:col>27</xdr:col>
      <xdr:colOff>161925</xdr:colOff>
      <xdr:row>77</xdr:row>
      <xdr:rowOff>71717</xdr:rowOff>
    </xdr:to>
    <xdr:sp macro="" textlink="">
      <xdr:nvSpPr>
        <xdr:cNvPr id="854" name="円/楕円 853">
          <a:extLst>
            <a:ext uri="{FF2B5EF4-FFF2-40B4-BE49-F238E27FC236}">
              <a16:creationId xmlns:a16="http://schemas.microsoft.com/office/drawing/2014/main" xmlns="" id="{00000000-0008-0000-0600-000056030000}"/>
            </a:ext>
          </a:extLst>
        </xdr:cNvPr>
        <xdr:cNvSpPr/>
      </xdr:nvSpPr>
      <xdr:spPr>
        <a:xfrm>
          <a:off x="18605500" y="131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62844</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8389111" y="1326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a:extLst>
            <a:ext uri="{FF2B5EF4-FFF2-40B4-BE49-F238E27FC236}">
              <a16:creationId xmlns:a16="http://schemas.microsoft.com/office/drawing/2014/main" xmlns="" id="{00000000-0008-0000-0600-00005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a:extLst>
            <a:ext uri="{FF2B5EF4-FFF2-40B4-BE49-F238E27FC236}">
              <a16:creationId xmlns:a16="http://schemas.microsoft.com/office/drawing/2014/main" xmlns="" id="{00000000-0008-0000-0600-00005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a:extLst>
            <a:ext uri="{FF2B5EF4-FFF2-40B4-BE49-F238E27FC236}">
              <a16:creationId xmlns:a16="http://schemas.microsoft.com/office/drawing/2014/main" xmlns="" id="{00000000-0008-0000-0600-00005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a:extLst>
            <a:ext uri="{FF2B5EF4-FFF2-40B4-BE49-F238E27FC236}">
              <a16:creationId xmlns:a16="http://schemas.microsoft.com/office/drawing/2014/main" xmlns="" id="{00000000-0008-0000-0600-00005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a:extLst>
            <a:ext uri="{FF2B5EF4-FFF2-40B4-BE49-F238E27FC236}">
              <a16:creationId xmlns:a16="http://schemas.microsoft.com/office/drawing/2014/main" xmlns="" id="{00000000-0008-0000-0600-00005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a:extLst>
            <a:ext uri="{FF2B5EF4-FFF2-40B4-BE49-F238E27FC236}">
              <a16:creationId xmlns:a16="http://schemas.microsoft.com/office/drawing/2014/main" xmlns="" id="{00000000-0008-0000-0600-00005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a:extLst>
            <a:ext uri="{FF2B5EF4-FFF2-40B4-BE49-F238E27FC236}">
              <a16:creationId xmlns:a16="http://schemas.microsoft.com/office/drawing/2014/main" xmlns="" id="{00000000-0008-0000-0600-00005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a:extLst>
            <a:ext uri="{FF2B5EF4-FFF2-40B4-BE49-F238E27FC236}">
              <a16:creationId xmlns:a16="http://schemas.microsoft.com/office/drawing/2014/main" xmlns=""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a:extLst>
            <a:ext uri="{FF2B5EF4-FFF2-40B4-BE49-F238E27FC236}">
              <a16:creationId xmlns:a16="http://schemas.microsoft.com/office/drawing/2014/main" xmlns="" id="{00000000-0008-0000-0600-00006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a:extLst>
            <a:ext uri="{FF2B5EF4-FFF2-40B4-BE49-F238E27FC236}">
              <a16:creationId xmlns:a16="http://schemas.microsoft.com/office/drawing/2014/main" xmlns="" id="{00000000-0008-0000-0600-00006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a:extLst>
            <a:ext uri="{FF2B5EF4-FFF2-40B4-BE49-F238E27FC236}">
              <a16:creationId xmlns:a16="http://schemas.microsoft.com/office/drawing/2014/main" xmlns="" id="{00000000-0008-0000-0600-00006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a:extLst>
            <a:ext uri="{FF2B5EF4-FFF2-40B4-BE49-F238E27FC236}">
              <a16:creationId xmlns:a16="http://schemas.microsoft.com/office/drawing/2014/main" xmlns="" id="{00000000-0008-0000-0600-00006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a:extLst>
            <a:ext uri="{FF2B5EF4-FFF2-40B4-BE49-F238E27FC236}">
              <a16:creationId xmlns:a16="http://schemas.microsoft.com/office/drawing/2014/main" xmlns="" id="{00000000-0008-0000-0600-00006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a:extLst>
            <a:ext uri="{FF2B5EF4-FFF2-40B4-BE49-F238E27FC236}">
              <a16:creationId xmlns:a16="http://schemas.microsoft.com/office/drawing/2014/main" xmlns=""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a:extLst>
            <a:ext uri="{FF2B5EF4-FFF2-40B4-BE49-F238E27FC236}">
              <a16:creationId xmlns:a16="http://schemas.microsoft.com/office/drawing/2014/main" xmlns="" id="{00000000-0008-0000-0600-00006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a:extLst>
            <a:ext uri="{FF2B5EF4-FFF2-40B4-BE49-F238E27FC236}">
              <a16:creationId xmlns:a16="http://schemas.microsoft.com/office/drawing/2014/main" xmlns=""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a:extLst>
            <a:ext uri="{FF2B5EF4-FFF2-40B4-BE49-F238E27FC236}">
              <a16:creationId xmlns:a16="http://schemas.microsoft.com/office/drawing/2014/main" xmlns="" id="{00000000-0008-0000-0600-00006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a:extLst>
            <a:ext uri="{FF2B5EF4-FFF2-40B4-BE49-F238E27FC236}">
              <a16:creationId xmlns:a16="http://schemas.microsoft.com/office/drawing/2014/main" xmlns=""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a:extLst>
            <a:ext uri="{FF2B5EF4-FFF2-40B4-BE49-F238E27FC236}">
              <a16:creationId xmlns:a16="http://schemas.microsoft.com/office/drawing/2014/main" xmlns=""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a:extLst>
            <a:ext uri="{FF2B5EF4-FFF2-40B4-BE49-F238E27FC236}">
              <a16:creationId xmlns:a16="http://schemas.microsoft.com/office/drawing/2014/main" xmlns=""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a:extLst>
            <a:ext uri="{FF2B5EF4-FFF2-40B4-BE49-F238E27FC236}">
              <a16:creationId xmlns:a16="http://schemas.microsoft.com/office/drawing/2014/main" xmlns=""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a:extLst>
            <a:ext uri="{FF2B5EF4-FFF2-40B4-BE49-F238E27FC236}">
              <a16:creationId xmlns:a16="http://schemas.microsoft.com/office/drawing/2014/main" xmlns=""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a:extLst>
            <a:ext uri="{FF2B5EF4-FFF2-40B4-BE49-F238E27FC236}">
              <a16:creationId xmlns:a16="http://schemas.microsoft.com/office/drawing/2014/main" xmlns=""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a:extLst>
            <a:ext uri="{FF2B5EF4-FFF2-40B4-BE49-F238E27FC236}">
              <a16:creationId xmlns:a16="http://schemas.microsoft.com/office/drawing/2014/main" xmlns="" id="{00000000-0008-0000-0600-00008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a:extLst>
            <a:ext uri="{FF2B5EF4-FFF2-40B4-BE49-F238E27FC236}">
              <a16:creationId xmlns:a16="http://schemas.microsoft.com/office/drawing/2014/main" xmlns=""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a:extLst>
            <a:ext uri="{FF2B5EF4-FFF2-40B4-BE49-F238E27FC236}">
              <a16:creationId xmlns:a16="http://schemas.microsoft.com/office/drawing/2014/main" xmlns=""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a:extLst>
            <a:ext uri="{FF2B5EF4-FFF2-40B4-BE49-F238E27FC236}">
              <a16:creationId xmlns:a16="http://schemas.microsoft.com/office/drawing/2014/main" xmlns=""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a:extLst>
            <a:ext uri="{FF2B5EF4-FFF2-40B4-BE49-F238E27FC236}">
              <a16:creationId xmlns:a16="http://schemas.microsoft.com/office/drawing/2014/main" xmlns=""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a:extLst>
            <a:ext uri="{FF2B5EF4-FFF2-40B4-BE49-F238E27FC236}">
              <a16:creationId xmlns:a16="http://schemas.microsoft.com/office/drawing/2014/main" xmlns=""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a:extLst>
            <a:ext uri="{FF2B5EF4-FFF2-40B4-BE49-F238E27FC236}">
              <a16:creationId xmlns:a16="http://schemas.microsoft.com/office/drawing/2014/main" xmlns="" id="{00000000-0008-0000-0600-00008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扶助費は類似団体を上回っており、これは高齢化率の上昇に伴う費用の増加が影響している。</a:t>
          </a:r>
          <a:endParaRPr kumimoji="1" lang="en-US" altLang="ja-JP" sz="1300">
            <a:latin typeface="ＭＳ Ｐゴシック"/>
          </a:endParaRPr>
        </a:p>
        <a:p>
          <a:r>
            <a:rPr kumimoji="1" lang="ja-JP" altLang="en-US" sz="1300">
              <a:latin typeface="ＭＳ Ｐゴシック"/>
            </a:rPr>
            <a:t>普通建設事業費（うち更新整備）についても類似団体を上回っており、これは道路、橋りょう等の更新時期が重なってきたためである。</a:t>
          </a:r>
          <a:endParaRPr kumimoji="1" lang="en-US" altLang="ja-JP" sz="1300">
            <a:latin typeface="ＭＳ Ｐゴシック"/>
          </a:endParaRPr>
        </a:p>
        <a:p>
          <a:r>
            <a:rPr kumimoji="1" lang="ja-JP" altLang="en-US" sz="1300">
              <a:latin typeface="ＭＳ Ｐゴシック"/>
            </a:rPr>
            <a:t>今後は第６次行政改革に基づき、大規模事業計画の凍結や廃止を含めた事業計画の見直しによる投資的経費の抑制に努めることとしている。</a:t>
          </a:r>
        </a:p>
        <a:p>
          <a:r>
            <a:rPr kumimoji="1" lang="ja-JP" altLang="en-US" sz="1300">
              <a:latin typeface="ＭＳ Ｐゴシック"/>
            </a:rPr>
            <a:t>また、一般会計を圧迫している一部事務組合への負担金や、特別会計への繰出金の削減等も検討し、健全な財政運営を目指す。</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8,014
7,841
14.18
4,711,231
4,439,893
265,140
2,724,422
4,882,282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74.9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18415</xdr:rowOff>
    </xdr:from>
    <xdr:to>
      <xdr:col>6</xdr:col>
      <xdr:colOff>511175</xdr:colOff>
      <xdr:row>36</xdr:row>
      <xdr:rowOff>136017</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190615"/>
          <a:ext cx="838200" cy="1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a:extLst>
            <a:ext uri="{FF2B5EF4-FFF2-40B4-BE49-F238E27FC236}">
              <a16:creationId xmlns:a16="http://schemas.microsoft.com/office/drawing/2014/main" xmlns="" id="{00000000-0008-0000-0700-00003F000000}"/>
            </a:ext>
          </a:extLst>
        </xdr:cNvPr>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18415</xdr:rowOff>
    </xdr:from>
    <xdr:to>
      <xdr:col>5</xdr:col>
      <xdr:colOff>358775</xdr:colOff>
      <xdr:row>36</xdr:row>
      <xdr:rowOff>112776</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190615"/>
          <a:ext cx="889000" cy="9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a:extLst>
            <a:ext uri="{FF2B5EF4-FFF2-40B4-BE49-F238E27FC236}">
              <a16:creationId xmlns:a16="http://schemas.microsoft.com/office/drawing/2014/main" xmlns="" id="{00000000-0008-0000-0700-000041000000}"/>
            </a:ext>
          </a:extLst>
        </xdr:cNvPr>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112776</xdr:rowOff>
    </xdr:from>
    <xdr:to>
      <xdr:col>4</xdr:col>
      <xdr:colOff>155575</xdr:colOff>
      <xdr:row>36</xdr:row>
      <xdr:rowOff>161798</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284976"/>
          <a:ext cx="889000" cy="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a:extLst>
            <a:ext uri="{FF2B5EF4-FFF2-40B4-BE49-F238E27FC236}">
              <a16:creationId xmlns:a16="http://schemas.microsoft.com/office/drawing/2014/main" xmlns="" id="{00000000-0008-0000-0700-000044000000}"/>
            </a:ext>
          </a:extLst>
        </xdr:cNvPr>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122428</xdr:rowOff>
    </xdr:from>
    <xdr:to>
      <xdr:col>2</xdr:col>
      <xdr:colOff>638175</xdr:colOff>
      <xdr:row>36</xdr:row>
      <xdr:rowOff>161798</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294628"/>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a:extLst>
            <a:ext uri="{FF2B5EF4-FFF2-40B4-BE49-F238E27FC236}">
              <a16:creationId xmlns:a16="http://schemas.microsoft.com/office/drawing/2014/main" xmlns="" id="{00000000-0008-0000-0700-000047000000}"/>
            </a:ext>
          </a:extLst>
        </xdr:cNvPr>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a:extLst>
            <a:ext uri="{FF2B5EF4-FFF2-40B4-BE49-F238E27FC236}">
              <a16:creationId xmlns:a16="http://schemas.microsoft.com/office/drawing/2014/main" xmlns="" id="{00000000-0008-0000-0700-000049000000}"/>
            </a:ext>
          </a:extLst>
        </xdr:cNvPr>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85217</xdr:rowOff>
    </xdr:from>
    <xdr:to>
      <xdr:col>6</xdr:col>
      <xdr:colOff>561975</xdr:colOff>
      <xdr:row>37</xdr:row>
      <xdr:rowOff>15367</xdr:rowOff>
    </xdr:to>
    <xdr:sp macro="" textlink="">
      <xdr:nvSpPr>
        <xdr:cNvPr id="80" name="円/楕円 79">
          <a:extLst>
            <a:ext uri="{FF2B5EF4-FFF2-40B4-BE49-F238E27FC236}">
              <a16:creationId xmlns:a16="http://schemas.microsoft.com/office/drawing/2014/main" xmlns="" id="{00000000-0008-0000-0700-000050000000}"/>
            </a:ext>
          </a:extLst>
        </xdr:cNvPr>
        <xdr:cNvSpPr/>
      </xdr:nvSpPr>
      <xdr:spPr>
        <a:xfrm>
          <a:off x="4584700" y="62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108094</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139065</xdr:rowOff>
    </xdr:from>
    <xdr:to>
      <xdr:col>5</xdr:col>
      <xdr:colOff>409575</xdr:colOff>
      <xdr:row>36</xdr:row>
      <xdr:rowOff>69215</xdr:rowOff>
    </xdr:to>
    <xdr:sp macro="" textlink="">
      <xdr:nvSpPr>
        <xdr:cNvPr id="82" name="円/楕円 81">
          <a:extLst>
            <a:ext uri="{FF2B5EF4-FFF2-40B4-BE49-F238E27FC236}">
              <a16:creationId xmlns:a16="http://schemas.microsoft.com/office/drawing/2014/main" xmlns="" id="{00000000-0008-0000-0700-000052000000}"/>
            </a:ext>
          </a:extLst>
        </xdr:cNvPr>
        <xdr:cNvSpPr/>
      </xdr:nvSpPr>
      <xdr:spPr>
        <a:xfrm>
          <a:off x="37465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85742</xdr:rowOff>
    </xdr:from>
    <xdr:ext cx="534377"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30111" y="59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61976</xdr:rowOff>
    </xdr:from>
    <xdr:to>
      <xdr:col>4</xdr:col>
      <xdr:colOff>206375</xdr:colOff>
      <xdr:row>36</xdr:row>
      <xdr:rowOff>163576</xdr:rowOff>
    </xdr:to>
    <xdr:sp macro="" textlink="">
      <xdr:nvSpPr>
        <xdr:cNvPr id="84" name="円/楕円 83">
          <a:extLst>
            <a:ext uri="{FF2B5EF4-FFF2-40B4-BE49-F238E27FC236}">
              <a16:creationId xmlns:a16="http://schemas.microsoft.com/office/drawing/2014/main" xmlns="" id="{00000000-0008-0000-0700-000054000000}"/>
            </a:ext>
          </a:extLst>
        </xdr:cNvPr>
        <xdr:cNvSpPr/>
      </xdr:nvSpPr>
      <xdr:spPr>
        <a:xfrm>
          <a:off x="2857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154703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7" y="632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110998</xdr:rowOff>
    </xdr:from>
    <xdr:to>
      <xdr:col>3</xdr:col>
      <xdr:colOff>3175</xdr:colOff>
      <xdr:row>37</xdr:row>
      <xdr:rowOff>41148</xdr:rowOff>
    </xdr:to>
    <xdr:sp macro="" textlink="">
      <xdr:nvSpPr>
        <xdr:cNvPr id="86" name="円/楕円 85">
          <a:extLst>
            <a:ext uri="{FF2B5EF4-FFF2-40B4-BE49-F238E27FC236}">
              <a16:creationId xmlns:a16="http://schemas.microsoft.com/office/drawing/2014/main" xmlns="" id="{00000000-0008-0000-0700-000056000000}"/>
            </a:ext>
          </a:extLst>
        </xdr:cNvPr>
        <xdr:cNvSpPr/>
      </xdr:nvSpPr>
      <xdr:spPr>
        <a:xfrm>
          <a:off x="1968500" y="62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32275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7"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71628</xdr:rowOff>
    </xdr:from>
    <xdr:to>
      <xdr:col>1</xdr:col>
      <xdr:colOff>485775</xdr:colOff>
      <xdr:row>37</xdr:row>
      <xdr:rowOff>1778</xdr:rowOff>
    </xdr:to>
    <xdr:sp macro="" textlink="">
      <xdr:nvSpPr>
        <xdr:cNvPr id="88" name="円/楕円 87">
          <a:extLst>
            <a:ext uri="{FF2B5EF4-FFF2-40B4-BE49-F238E27FC236}">
              <a16:creationId xmlns:a16="http://schemas.microsoft.com/office/drawing/2014/main" xmlns="" id="{00000000-0008-0000-0700-000058000000}"/>
            </a:ext>
          </a:extLst>
        </xdr:cNvPr>
        <xdr:cNvSpPr/>
      </xdr:nvSpPr>
      <xdr:spPr>
        <a:xfrm>
          <a:off x="10795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164355</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7" y="633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135623</xdr:rowOff>
    </xdr:from>
    <xdr:to>
      <xdr:col>6</xdr:col>
      <xdr:colOff>511175</xdr:colOff>
      <xdr:row>58</xdr:row>
      <xdr:rowOff>138464</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10079723"/>
          <a:ext cx="8382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a:extLst>
            <a:ext uri="{FF2B5EF4-FFF2-40B4-BE49-F238E27FC236}">
              <a16:creationId xmlns:a16="http://schemas.microsoft.com/office/drawing/2014/main" xmlns="" id="{00000000-0008-0000-0700-00007A000000}"/>
            </a:ext>
          </a:extLst>
        </xdr:cNvPr>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135623</xdr:rowOff>
    </xdr:from>
    <xdr:to>
      <xdr:col>5</xdr:col>
      <xdr:colOff>358775</xdr:colOff>
      <xdr:row>58</xdr:row>
      <xdr:rowOff>142201</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10079723"/>
          <a:ext cx="889000" cy="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a:extLst>
            <a:ext uri="{FF2B5EF4-FFF2-40B4-BE49-F238E27FC236}">
              <a16:creationId xmlns:a16="http://schemas.microsoft.com/office/drawing/2014/main" xmlns="" id="{00000000-0008-0000-0700-00007C000000}"/>
            </a:ext>
          </a:extLst>
        </xdr:cNvPr>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127419</xdr:rowOff>
    </xdr:from>
    <xdr:to>
      <xdr:col>4</xdr:col>
      <xdr:colOff>155575</xdr:colOff>
      <xdr:row>58</xdr:row>
      <xdr:rowOff>142201</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019300" y="10071519"/>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a:extLst>
            <a:ext uri="{FF2B5EF4-FFF2-40B4-BE49-F238E27FC236}">
              <a16:creationId xmlns:a16="http://schemas.microsoft.com/office/drawing/2014/main" xmlns="" id="{00000000-0008-0000-0700-00007F000000}"/>
            </a:ext>
          </a:extLst>
        </xdr:cNvPr>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127419</xdr:rowOff>
    </xdr:from>
    <xdr:to>
      <xdr:col>2</xdr:col>
      <xdr:colOff>638175</xdr:colOff>
      <xdr:row>58</xdr:row>
      <xdr:rowOff>139666</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10071519"/>
          <a:ext cx="8890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a:extLst>
            <a:ext uri="{FF2B5EF4-FFF2-40B4-BE49-F238E27FC236}">
              <a16:creationId xmlns:a16="http://schemas.microsoft.com/office/drawing/2014/main" xmlns="" id="{00000000-0008-0000-0700-000082000000}"/>
            </a:ext>
          </a:extLst>
        </xdr:cNvPr>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a:extLst>
            <a:ext uri="{FF2B5EF4-FFF2-40B4-BE49-F238E27FC236}">
              <a16:creationId xmlns:a16="http://schemas.microsoft.com/office/drawing/2014/main" xmlns="" id="{00000000-0008-0000-0700-000084000000}"/>
            </a:ext>
          </a:extLst>
        </xdr:cNvPr>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87664</xdr:rowOff>
    </xdr:from>
    <xdr:to>
      <xdr:col>6</xdr:col>
      <xdr:colOff>561975</xdr:colOff>
      <xdr:row>59</xdr:row>
      <xdr:rowOff>17814</xdr:rowOff>
    </xdr:to>
    <xdr:sp macro="" textlink="">
      <xdr:nvSpPr>
        <xdr:cNvPr id="139" name="円/楕円 138">
          <a:extLst>
            <a:ext uri="{FF2B5EF4-FFF2-40B4-BE49-F238E27FC236}">
              <a16:creationId xmlns:a16="http://schemas.microsoft.com/office/drawing/2014/main" xmlns="" id="{00000000-0008-0000-0700-00008B000000}"/>
            </a:ext>
          </a:extLst>
        </xdr:cNvPr>
        <xdr:cNvSpPr/>
      </xdr:nvSpPr>
      <xdr:spPr>
        <a:xfrm>
          <a:off x="4584700" y="100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2591</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94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80,757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84823</xdr:rowOff>
    </xdr:from>
    <xdr:to>
      <xdr:col>5</xdr:col>
      <xdr:colOff>409575</xdr:colOff>
      <xdr:row>59</xdr:row>
      <xdr:rowOff>14973</xdr:rowOff>
    </xdr:to>
    <xdr:sp macro="" textlink="">
      <xdr:nvSpPr>
        <xdr:cNvPr id="141" name="円/楕円 140">
          <a:extLst>
            <a:ext uri="{FF2B5EF4-FFF2-40B4-BE49-F238E27FC236}">
              <a16:creationId xmlns:a16="http://schemas.microsoft.com/office/drawing/2014/main" xmlns="" id="{00000000-0008-0000-0700-00008D000000}"/>
            </a:ext>
          </a:extLst>
        </xdr:cNvPr>
        <xdr:cNvSpPr/>
      </xdr:nvSpPr>
      <xdr:spPr>
        <a:xfrm>
          <a:off x="3746500" y="100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6100</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12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82,497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91401</xdr:rowOff>
    </xdr:from>
    <xdr:to>
      <xdr:col>4</xdr:col>
      <xdr:colOff>206375</xdr:colOff>
      <xdr:row>59</xdr:row>
      <xdr:rowOff>21551</xdr:rowOff>
    </xdr:to>
    <xdr:sp macro="" textlink="">
      <xdr:nvSpPr>
        <xdr:cNvPr id="143" name="円/楕円 142">
          <a:extLst>
            <a:ext uri="{FF2B5EF4-FFF2-40B4-BE49-F238E27FC236}">
              <a16:creationId xmlns:a16="http://schemas.microsoft.com/office/drawing/2014/main" xmlns="" id="{00000000-0008-0000-0700-00008F000000}"/>
            </a:ext>
          </a:extLst>
        </xdr:cNvPr>
        <xdr:cNvSpPr/>
      </xdr:nvSpPr>
      <xdr:spPr>
        <a:xfrm>
          <a:off x="2857500" y="100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12678</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1012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78,468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76619</xdr:rowOff>
    </xdr:from>
    <xdr:to>
      <xdr:col>3</xdr:col>
      <xdr:colOff>3175</xdr:colOff>
      <xdr:row>59</xdr:row>
      <xdr:rowOff>6769</xdr:rowOff>
    </xdr:to>
    <xdr:sp macro="" textlink="">
      <xdr:nvSpPr>
        <xdr:cNvPr id="145" name="円/楕円 144">
          <a:extLst>
            <a:ext uri="{FF2B5EF4-FFF2-40B4-BE49-F238E27FC236}">
              <a16:creationId xmlns:a16="http://schemas.microsoft.com/office/drawing/2014/main" xmlns="" id="{00000000-0008-0000-0700-000091000000}"/>
            </a:ext>
          </a:extLst>
        </xdr:cNvPr>
        <xdr:cNvSpPr/>
      </xdr:nvSpPr>
      <xdr:spPr>
        <a:xfrm>
          <a:off x="1968500" y="100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169346</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11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87,521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88866</xdr:rowOff>
    </xdr:from>
    <xdr:to>
      <xdr:col>1</xdr:col>
      <xdr:colOff>485775</xdr:colOff>
      <xdr:row>59</xdr:row>
      <xdr:rowOff>19016</xdr:rowOff>
    </xdr:to>
    <xdr:sp macro="" textlink="">
      <xdr:nvSpPr>
        <xdr:cNvPr id="147" name="円/楕円 146">
          <a:extLst>
            <a:ext uri="{FF2B5EF4-FFF2-40B4-BE49-F238E27FC236}">
              <a16:creationId xmlns:a16="http://schemas.microsoft.com/office/drawing/2014/main" xmlns="" id="{00000000-0008-0000-0700-000093000000}"/>
            </a:ext>
          </a:extLst>
        </xdr:cNvPr>
        <xdr:cNvSpPr/>
      </xdr:nvSpPr>
      <xdr:spPr>
        <a:xfrm>
          <a:off x="1079500" y="1003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10143</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1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xmlns=""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a:extLst>
            <a:ext uri="{FF2B5EF4-FFF2-40B4-BE49-F238E27FC236}">
              <a16:creationId xmlns:a16="http://schemas.microsoft.com/office/drawing/2014/main" xmlns="" id="{00000000-0008-0000-0700-0000B0000000}"/>
            </a:ext>
          </a:extLst>
        </xdr:cNvPr>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a:extLst>
            <a:ext uri="{FF2B5EF4-FFF2-40B4-BE49-F238E27FC236}">
              <a16:creationId xmlns:a16="http://schemas.microsoft.com/office/drawing/2014/main" xmlns="" id="{00000000-0008-0000-0700-0000B2000000}"/>
            </a:ext>
          </a:extLst>
        </xdr:cNvPr>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153623</xdr:rowOff>
    </xdr:from>
    <xdr:to>
      <xdr:col>6</xdr:col>
      <xdr:colOff>511175</xdr:colOff>
      <xdr:row>75</xdr:row>
      <xdr:rowOff>35437</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3797300" y="12840923"/>
          <a:ext cx="8382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89055</xdr:rowOff>
    </xdr:from>
    <xdr:ext cx="599010" cy="259045"/>
    <xdr:sp macro="" textlink="">
      <xdr:nvSpPr>
        <xdr:cNvPr id="181" name="民生費平均値テキスト">
          <a:extLst>
            <a:ext uri="{FF2B5EF4-FFF2-40B4-BE49-F238E27FC236}">
              <a16:creationId xmlns:a16="http://schemas.microsoft.com/office/drawing/2014/main" xmlns="" id="{00000000-0008-0000-0700-0000B5000000}"/>
            </a:ext>
          </a:extLst>
        </xdr:cNvPr>
        <xdr:cNvSpPr txBox="1"/>
      </xdr:nvSpPr>
      <xdr:spPr>
        <a:xfrm>
          <a:off x="4686300" y="12776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a:extLst>
            <a:ext uri="{FF2B5EF4-FFF2-40B4-BE49-F238E27FC236}">
              <a16:creationId xmlns:a16="http://schemas.microsoft.com/office/drawing/2014/main" xmlns="" id="{00000000-0008-0000-0700-0000B6000000}"/>
            </a:ext>
          </a:extLst>
        </xdr:cNvPr>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35437</xdr:rowOff>
    </xdr:from>
    <xdr:to>
      <xdr:col>5</xdr:col>
      <xdr:colOff>358775</xdr:colOff>
      <xdr:row>75</xdr:row>
      <xdr:rowOff>121848</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2908300" y="12894187"/>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a:extLst>
            <a:ext uri="{FF2B5EF4-FFF2-40B4-BE49-F238E27FC236}">
              <a16:creationId xmlns:a16="http://schemas.microsoft.com/office/drawing/2014/main" xmlns="" id="{00000000-0008-0000-0700-0000B8000000}"/>
            </a:ext>
          </a:extLst>
        </xdr:cNvPr>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133196</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3497794"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121848</xdr:rowOff>
    </xdr:from>
    <xdr:to>
      <xdr:col>4</xdr:col>
      <xdr:colOff>155575</xdr:colOff>
      <xdr:row>76</xdr:row>
      <xdr:rowOff>131111</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2019300" y="12980598"/>
          <a:ext cx="889000" cy="18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a:extLst>
            <a:ext uri="{FF2B5EF4-FFF2-40B4-BE49-F238E27FC236}">
              <a16:creationId xmlns:a16="http://schemas.microsoft.com/office/drawing/2014/main" xmlns="" id="{00000000-0008-0000-0700-0000BB000000}"/>
            </a:ext>
          </a:extLst>
        </xdr:cNvPr>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131111</xdr:rowOff>
    </xdr:from>
    <xdr:to>
      <xdr:col>2</xdr:col>
      <xdr:colOff>638175</xdr:colOff>
      <xdr:row>76</xdr:row>
      <xdr:rowOff>153350</xdr:rowOff>
    </xdr:to>
    <xdr:cxnSp macro="">
      <xdr:nvCxnSpPr>
        <xdr:cNvPr id="189" name="直線コネクタ 188">
          <a:extLst>
            <a:ext uri="{FF2B5EF4-FFF2-40B4-BE49-F238E27FC236}">
              <a16:creationId xmlns:a16="http://schemas.microsoft.com/office/drawing/2014/main" xmlns="" id="{00000000-0008-0000-0700-0000BD000000}"/>
            </a:ext>
          </a:extLst>
        </xdr:cNvPr>
        <xdr:cNvCxnSpPr/>
      </xdr:nvCxnSpPr>
      <xdr:spPr>
        <a:xfrm flipV="1">
          <a:off x="1130300" y="13161311"/>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a:extLst>
            <a:ext uri="{FF2B5EF4-FFF2-40B4-BE49-F238E27FC236}">
              <a16:creationId xmlns:a16="http://schemas.microsoft.com/office/drawing/2014/main" xmlns="" id="{00000000-0008-0000-0700-0000BE000000}"/>
            </a:ext>
          </a:extLst>
        </xdr:cNvPr>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a:extLst>
            <a:ext uri="{FF2B5EF4-FFF2-40B4-BE49-F238E27FC236}">
              <a16:creationId xmlns:a16="http://schemas.microsoft.com/office/drawing/2014/main" xmlns="" id="{00000000-0008-0000-0700-0000C0000000}"/>
            </a:ext>
          </a:extLst>
        </xdr:cNvPr>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102823</xdr:rowOff>
    </xdr:from>
    <xdr:to>
      <xdr:col>6</xdr:col>
      <xdr:colOff>561975</xdr:colOff>
      <xdr:row>75</xdr:row>
      <xdr:rowOff>32973</xdr:rowOff>
    </xdr:to>
    <xdr:sp macro="" textlink="">
      <xdr:nvSpPr>
        <xdr:cNvPr id="199" name="円/楕円 198">
          <a:extLst>
            <a:ext uri="{FF2B5EF4-FFF2-40B4-BE49-F238E27FC236}">
              <a16:creationId xmlns:a16="http://schemas.microsoft.com/office/drawing/2014/main" xmlns="" id="{00000000-0008-0000-0700-0000C7000000}"/>
            </a:ext>
          </a:extLst>
        </xdr:cNvPr>
        <xdr:cNvSpPr/>
      </xdr:nvSpPr>
      <xdr:spPr>
        <a:xfrm>
          <a:off x="4584700" y="1279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125700</xdr:rowOff>
    </xdr:from>
    <xdr:ext cx="599010" cy="259045"/>
    <xdr:sp macro="" textlink="">
      <xdr:nvSpPr>
        <xdr:cNvPr id="200" name="民生費該当値テキスト">
          <a:extLst>
            <a:ext uri="{FF2B5EF4-FFF2-40B4-BE49-F238E27FC236}">
              <a16:creationId xmlns:a16="http://schemas.microsoft.com/office/drawing/2014/main" xmlns="" id="{00000000-0008-0000-0700-0000C8000000}"/>
            </a:ext>
          </a:extLst>
        </xdr:cNvPr>
        <xdr:cNvSpPr txBox="1"/>
      </xdr:nvSpPr>
      <xdr:spPr>
        <a:xfrm>
          <a:off x="4686300" y="1264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163,721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156087</xdr:rowOff>
    </xdr:from>
    <xdr:to>
      <xdr:col>5</xdr:col>
      <xdr:colOff>409575</xdr:colOff>
      <xdr:row>75</xdr:row>
      <xdr:rowOff>86237</xdr:rowOff>
    </xdr:to>
    <xdr:sp macro="" textlink="">
      <xdr:nvSpPr>
        <xdr:cNvPr id="201" name="円/楕円 200">
          <a:extLst>
            <a:ext uri="{FF2B5EF4-FFF2-40B4-BE49-F238E27FC236}">
              <a16:creationId xmlns:a16="http://schemas.microsoft.com/office/drawing/2014/main" xmlns="" id="{00000000-0008-0000-0700-0000C9000000}"/>
            </a:ext>
          </a:extLst>
        </xdr:cNvPr>
        <xdr:cNvSpPr/>
      </xdr:nvSpPr>
      <xdr:spPr>
        <a:xfrm>
          <a:off x="3746500" y="1284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102764</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3497794" y="1261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158,828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71048</xdr:rowOff>
    </xdr:from>
    <xdr:to>
      <xdr:col>4</xdr:col>
      <xdr:colOff>206375</xdr:colOff>
      <xdr:row>76</xdr:row>
      <xdr:rowOff>1197</xdr:rowOff>
    </xdr:to>
    <xdr:sp macro="" textlink="">
      <xdr:nvSpPr>
        <xdr:cNvPr id="203" name="円/楕円 202">
          <a:extLst>
            <a:ext uri="{FF2B5EF4-FFF2-40B4-BE49-F238E27FC236}">
              <a16:creationId xmlns:a16="http://schemas.microsoft.com/office/drawing/2014/main" xmlns="" id="{00000000-0008-0000-0700-0000CB000000}"/>
            </a:ext>
          </a:extLst>
        </xdr:cNvPr>
        <xdr:cNvSpPr/>
      </xdr:nvSpPr>
      <xdr:spPr>
        <a:xfrm>
          <a:off x="2857500" y="129297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163774</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2608794" y="1302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150,890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80311</xdr:rowOff>
    </xdr:from>
    <xdr:to>
      <xdr:col>3</xdr:col>
      <xdr:colOff>3175</xdr:colOff>
      <xdr:row>77</xdr:row>
      <xdr:rowOff>10461</xdr:rowOff>
    </xdr:to>
    <xdr:sp macro="" textlink="">
      <xdr:nvSpPr>
        <xdr:cNvPr id="205" name="円/楕円 204">
          <a:extLst>
            <a:ext uri="{FF2B5EF4-FFF2-40B4-BE49-F238E27FC236}">
              <a16:creationId xmlns:a16="http://schemas.microsoft.com/office/drawing/2014/main" xmlns="" id="{00000000-0008-0000-0700-0000CD000000}"/>
            </a:ext>
          </a:extLst>
        </xdr:cNvPr>
        <xdr:cNvSpPr/>
      </xdr:nvSpPr>
      <xdr:spPr>
        <a:xfrm>
          <a:off x="1968500" y="1311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1588</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1719794" y="1320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134,289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102550</xdr:rowOff>
    </xdr:from>
    <xdr:to>
      <xdr:col>1</xdr:col>
      <xdr:colOff>485775</xdr:colOff>
      <xdr:row>77</xdr:row>
      <xdr:rowOff>32700</xdr:rowOff>
    </xdr:to>
    <xdr:sp macro="" textlink="">
      <xdr:nvSpPr>
        <xdr:cNvPr id="207" name="円/楕円 206">
          <a:extLst>
            <a:ext uri="{FF2B5EF4-FFF2-40B4-BE49-F238E27FC236}">
              <a16:creationId xmlns:a16="http://schemas.microsoft.com/office/drawing/2014/main" xmlns="" id="{00000000-0008-0000-0700-0000CF000000}"/>
            </a:ext>
          </a:extLst>
        </xdr:cNvPr>
        <xdr:cNvSpPr/>
      </xdr:nvSpPr>
      <xdr:spPr>
        <a:xfrm>
          <a:off x="1079500" y="1313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23827</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830794" y="1322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169162</xdr:rowOff>
    </xdr:from>
    <xdr:to>
      <xdr:col>6</xdr:col>
      <xdr:colOff>511175</xdr:colOff>
      <xdr:row>97</xdr:row>
      <xdr:rowOff>8598</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3797300" y="16628362"/>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a:extLst>
            <a:ext uri="{FF2B5EF4-FFF2-40B4-BE49-F238E27FC236}">
              <a16:creationId xmlns:a16="http://schemas.microsoft.com/office/drawing/2014/main" xmlns="" id="{00000000-0008-0000-0700-0000ED000000}"/>
            </a:ext>
          </a:extLst>
        </xdr:cNvPr>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159776</xdr:rowOff>
    </xdr:from>
    <xdr:to>
      <xdr:col>5</xdr:col>
      <xdr:colOff>358775</xdr:colOff>
      <xdr:row>96</xdr:row>
      <xdr:rowOff>169162</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618976"/>
          <a:ext cx="889000" cy="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a:extLst>
            <a:ext uri="{FF2B5EF4-FFF2-40B4-BE49-F238E27FC236}">
              <a16:creationId xmlns:a16="http://schemas.microsoft.com/office/drawing/2014/main" xmlns="" id="{00000000-0008-0000-0700-0000EF000000}"/>
            </a:ext>
          </a:extLst>
        </xdr:cNvPr>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159776</xdr:rowOff>
    </xdr:from>
    <xdr:to>
      <xdr:col>4</xdr:col>
      <xdr:colOff>155575</xdr:colOff>
      <xdr:row>97</xdr:row>
      <xdr:rowOff>26012</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618976"/>
          <a:ext cx="8890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a:extLst>
            <a:ext uri="{FF2B5EF4-FFF2-40B4-BE49-F238E27FC236}">
              <a16:creationId xmlns:a16="http://schemas.microsoft.com/office/drawing/2014/main" xmlns="" id="{00000000-0008-0000-0700-0000F2000000}"/>
            </a:ext>
          </a:extLst>
        </xdr:cNvPr>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26012</xdr:rowOff>
    </xdr:from>
    <xdr:to>
      <xdr:col>2</xdr:col>
      <xdr:colOff>638175</xdr:colOff>
      <xdr:row>97</xdr:row>
      <xdr:rowOff>33720</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656662"/>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a:extLst>
            <a:ext uri="{FF2B5EF4-FFF2-40B4-BE49-F238E27FC236}">
              <a16:creationId xmlns:a16="http://schemas.microsoft.com/office/drawing/2014/main" xmlns="" id="{00000000-0008-0000-0700-0000F5000000}"/>
            </a:ext>
          </a:extLst>
        </xdr:cNvPr>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a:extLst>
            <a:ext uri="{FF2B5EF4-FFF2-40B4-BE49-F238E27FC236}">
              <a16:creationId xmlns:a16="http://schemas.microsoft.com/office/drawing/2014/main" xmlns="" id="{00000000-0008-0000-0700-0000F7000000}"/>
            </a:ext>
          </a:extLst>
        </xdr:cNvPr>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77395</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7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129248</xdr:rowOff>
    </xdr:from>
    <xdr:to>
      <xdr:col>6</xdr:col>
      <xdr:colOff>561975</xdr:colOff>
      <xdr:row>97</xdr:row>
      <xdr:rowOff>59398</xdr:rowOff>
    </xdr:to>
    <xdr:sp macro="" textlink="">
      <xdr:nvSpPr>
        <xdr:cNvPr id="254" name="円/楕円 253">
          <a:extLst>
            <a:ext uri="{FF2B5EF4-FFF2-40B4-BE49-F238E27FC236}">
              <a16:creationId xmlns:a16="http://schemas.microsoft.com/office/drawing/2014/main" xmlns="" id="{00000000-0008-0000-0700-0000FE000000}"/>
            </a:ext>
          </a:extLst>
        </xdr:cNvPr>
        <xdr:cNvSpPr/>
      </xdr:nvSpPr>
      <xdr:spPr>
        <a:xfrm>
          <a:off x="4584700" y="165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107675</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5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66,175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118362</xdr:rowOff>
    </xdr:from>
    <xdr:to>
      <xdr:col>5</xdr:col>
      <xdr:colOff>409575</xdr:colOff>
      <xdr:row>97</xdr:row>
      <xdr:rowOff>48512</xdr:rowOff>
    </xdr:to>
    <xdr:sp macro="" textlink="">
      <xdr:nvSpPr>
        <xdr:cNvPr id="256" name="円/楕円 255">
          <a:extLst>
            <a:ext uri="{FF2B5EF4-FFF2-40B4-BE49-F238E27FC236}">
              <a16:creationId xmlns:a16="http://schemas.microsoft.com/office/drawing/2014/main" xmlns="" id="{00000000-0008-0000-0700-000000010000}"/>
            </a:ext>
          </a:extLst>
        </xdr:cNvPr>
        <xdr:cNvSpPr/>
      </xdr:nvSpPr>
      <xdr:spPr>
        <a:xfrm>
          <a:off x="3746500" y="1657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39639</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67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68,556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108976</xdr:rowOff>
    </xdr:from>
    <xdr:to>
      <xdr:col>4</xdr:col>
      <xdr:colOff>206375</xdr:colOff>
      <xdr:row>97</xdr:row>
      <xdr:rowOff>39126</xdr:rowOff>
    </xdr:to>
    <xdr:sp macro="" textlink="">
      <xdr:nvSpPr>
        <xdr:cNvPr id="258" name="円/楕円 257">
          <a:extLst>
            <a:ext uri="{FF2B5EF4-FFF2-40B4-BE49-F238E27FC236}">
              <a16:creationId xmlns:a16="http://schemas.microsoft.com/office/drawing/2014/main" xmlns="" id="{00000000-0008-0000-0700-000002010000}"/>
            </a:ext>
          </a:extLst>
        </xdr:cNvPr>
        <xdr:cNvSpPr/>
      </xdr:nvSpPr>
      <xdr:spPr>
        <a:xfrm>
          <a:off x="2857500" y="165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30253</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66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70,609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146662</xdr:rowOff>
    </xdr:from>
    <xdr:to>
      <xdr:col>3</xdr:col>
      <xdr:colOff>3175</xdr:colOff>
      <xdr:row>97</xdr:row>
      <xdr:rowOff>76812</xdr:rowOff>
    </xdr:to>
    <xdr:sp macro="" textlink="">
      <xdr:nvSpPr>
        <xdr:cNvPr id="260" name="円/楕円 259">
          <a:extLst>
            <a:ext uri="{FF2B5EF4-FFF2-40B4-BE49-F238E27FC236}">
              <a16:creationId xmlns:a16="http://schemas.microsoft.com/office/drawing/2014/main" xmlns="" id="{00000000-0008-0000-0700-000004010000}"/>
            </a:ext>
          </a:extLst>
        </xdr:cNvPr>
        <xdr:cNvSpPr/>
      </xdr:nvSpPr>
      <xdr:spPr>
        <a:xfrm>
          <a:off x="1968500" y="166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67939</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62,366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154370</xdr:rowOff>
    </xdr:from>
    <xdr:to>
      <xdr:col>1</xdr:col>
      <xdr:colOff>485775</xdr:colOff>
      <xdr:row>97</xdr:row>
      <xdr:rowOff>84520</xdr:rowOff>
    </xdr:to>
    <xdr:sp macro="" textlink="">
      <xdr:nvSpPr>
        <xdr:cNvPr id="262" name="円/楕円 261">
          <a:extLst>
            <a:ext uri="{FF2B5EF4-FFF2-40B4-BE49-F238E27FC236}">
              <a16:creationId xmlns:a16="http://schemas.microsoft.com/office/drawing/2014/main" xmlns="" id="{00000000-0008-0000-0700-000006010000}"/>
            </a:ext>
          </a:extLst>
        </xdr:cNvPr>
        <xdr:cNvSpPr/>
      </xdr:nvSpPr>
      <xdr:spPr>
        <a:xfrm>
          <a:off x="1079500" y="166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101047</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38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158826</xdr:rowOff>
    </xdr:from>
    <xdr:to>
      <xdr:col>15</xdr:col>
      <xdr:colOff>180975</xdr:colOff>
      <xdr:row>38</xdr:row>
      <xdr:rowOff>160731</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673926"/>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a:extLst>
            <a:ext uri="{FF2B5EF4-FFF2-40B4-BE49-F238E27FC236}">
              <a16:creationId xmlns:a16="http://schemas.microsoft.com/office/drawing/2014/main" xmlns="" id="{00000000-0008-0000-0700-000026010000}"/>
            </a:ext>
          </a:extLst>
        </xdr:cNvPr>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158826</xdr:rowOff>
    </xdr:from>
    <xdr:to>
      <xdr:col>14</xdr:col>
      <xdr:colOff>28575</xdr:colOff>
      <xdr:row>38</xdr:row>
      <xdr:rowOff>159588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8750300" y="667392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a:extLst>
            <a:ext uri="{FF2B5EF4-FFF2-40B4-BE49-F238E27FC236}">
              <a16:creationId xmlns:a16="http://schemas.microsoft.com/office/drawing/2014/main" xmlns="" id="{00000000-0008-0000-0700-000028010000}"/>
            </a:ext>
          </a:extLst>
        </xdr:cNvPr>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124308</xdr:rowOff>
    </xdr:from>
    <xdr:to>
      <xdr:col>12</xdr:col>
      <xdr:colOff>511175</xdr:colOff>
      <xdr:row>38</xdr:row>
      <xdr:rowOff>159588</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639408"/>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a:extLst>
            <a:ext uri="{FF2B5EF4-FFF2-40B4-BE49-F238E27FC236}">
              <a16:creationId xmlns:a16="http://schemas.microsoft.com/office/drawing/2014/main" xmlns="" id="{00000000-0008-0000-0700-00002B010000}"/>
            </a:ext>
          </a:extLst>
        </xdr:cNvPr>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73634</xdr:rowOff>
    </xdr:from>
    <xdr:to>
      <xdr:col>11</xdr:col>
      <xdr:colOff>307975</xdr:colOff>
      <xdr:row>38</xdr:row>
      <xdr:rowOff>124308</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588734"/>
          <a:ext cx="889000" cy="5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a:extLst>
            <a:ext uri="{FF2B5EF4-FFF2-40B4-BE49-F238E27FC236}">
              <a16:creationId xmlns:a16="http://schemas.microsoft.com/office/drawing/2014/main" xmlns="" id="{00000000-0008-0000-0700-00002E010000}"/>
            </a:ext>
          </a:extLst>
        </xdr:cNvPr>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a:extLst>
            <a:ext uri="{FF2B5EF4-FFF2-40B4-BE49-F238E27FC236}">
              <a16:creationId xmlns:a16="http://schemas.microsoft.com/office/drawing/2014/main" xmlns="" id="{00000000-0008-0000-0700-000030010000}"/>
            </a:ext>
          </a:extLst>
        </xdr:cNvPr>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109931</xdr:rowOff>
    </xdr:from>
    <xdr:to>
      <xdr:col>15</xdr:col>
      <xdr:colOff>231775</xdr:colOff>
      <xdr:row>39</xdr:row>
      <xdr:rowOff>40081</xdr:rowOff>
    </xdr:to>
    <xdr:sp macro="" textlink="">
      <xdr:nvSpPr>
        <xdr:cNvPr id="311" name="円/楕円 310">
          <a:extLst>
            <a:ext uri="{FF2B5EF4-FFF2-40B4-BE49-F238E27FC236}">
              <a16:creationId xmlns:a16="http://schemas.microsoft.com/office/drawing/2014/main" xmlns="" id="{00000000-0008-0000-0700-000037010000}"/>
            </a:ext>
          </a:extLst>
        </xdr:cNvPr>
        <xdr:cNvSpPr/>
      </xdr:nvSpPr>
      <xdr:spPr>
        <a:xfrm>
          <a:off x="10426700" y="662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45381</xdr:rowOff>
    </xdr:from>
    <xdr:ext cx="378565"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60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108026</xdr:rowOff>
    </xdr:from>
    <xdr:to>
      <xdr:col>14</xdr:col>
      <xdr:colOff>79375</xdr:colOff>
      <xdr:row>39</xdr:row>
      <xdr:rowOff>38176</xdr:rowOff>
    </xdr:to>
    <xdr:sp macro="" textlink="">
      <xdr:nvSpPr>
        <xdr:cNvPr id="313" name="円/楕円 312">
          <a:extLst>
            <a:ext uri="{FF2B5EF4-FFF2-40B4-BE49-F238E27FC236}">
              <a16:creationId xmlns:a16="http://schemas.microsoft.com/office/drawing/2014/main" xmlns="" id="{00000000-0008-0000-0700-000039010000}"/>
            </a:ext>
          </a:extLst>
        </xdr:cNvPr>
        <xdr:cNvSpPr/>
      </xdr:nvSpPr>
      <xdr:spPr>
        <a:xfrm>
          <a:off x="9588500" y="662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29303</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450017" y="6715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108788</xdr:rowOff>
    </xdr:from>
    <xdr:to>
      <xdr:col>12</xdr:col>
      <xdr:colOff>561975</xdr:colOff>
      <xdr:row>39</xdr:row>
      <xdr:rowOff>38938</xdr:rowOff>
    </xdr:to>
    <xdr:sp macro="" textlink="">
      <xdr:nvSpPr>
        <xdr:cNvPr id="315" name="円/楕円 314">
          <a:extLst>
            <a:ext uri="{FF2B5EF4-FFF2-40B4-BE49-F238E27FC236}">
              <a16:creationId xmlns:a16="http://schemas.microsoft.com/office/drawing/2014/main" xmlns="" id="{00000000-0008-0000-0700-00003B010000}"/>
            </a:ext>
          </a:extLst>
        </xdr:cNvPr>
        <xdr:cNvSpPr/>
      </xdr:nvSpPr>
      <xdr:spPr>
        <a:xfrm>
          <a:off x="8699500" y="66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30065</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61017" y="6716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73508</xdr:rowOff>
    </xdr:from>
    <xdr:to>
      <xdr:col>11</xdr:col>
      <xdr:colOff>358775</xdr:colOff>
      <xdr:row>39</xdr:row>
      <xdr:rowOff>3658</xdr:rowOff>
    </xdr:to>
    <xdr:sp macro="" textlink="">
      <xdr:nvSpPr>
        <xdr:cNvPr id="317" name="円/楕円 316">
          <a:extLst>
            <a:ext uri="{FF2B5EF4-FFF2-40B4-BE49-F238E27FC236}">
              <a16:creationId xmlns:a16="http://schemas.microsoft.com/office/drawing/2014/main" xmlns="" id="{00000000-0008-0000-0700-00003D010000}"/>
            </a:ext>
          </a:extLst>
        </xdr:cNvPr>
        <xdr:cNvSpPr/>
      </xdr:nvSpPr>
      <xdr:spPr>
        <a:xfrm>
          <a:off x="7810500" y="65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166235</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26427" y="66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22834</xdr:rowOff>
    </xdr:from>
    <xdr:to>
      <xdr:col>10</xdr:col>
      <xdr:colOff>155575</xdr:colOff>
      <xdr:row>38</xdr:row>
      <xdr:rowOff>124434</xdr:rowOff>
    </xdr:to>
    <xdr:sp macro="" textlink="">
      <xdr:nvSpPr>
        <xdr:cNvPr id="319" name="円/楕円 318">
          <a:extLst>
            <a:ext uri="{FF2B5EF4-FFF2-40B4-BE49-F238E27FC236}">
              <a16:creationId xmlns:a16="http://schemas.microsoft.com/office/drawing/2014/main" xmlns="" id="{00000000-0008-0000-0700-00003F010000}"/>
            </a:ext>
          </a:extLst>
        </xdr:cNvPr>
        <xdr:cNvSpPr/>
      </xdr:nvSpPr>
      <xdr:spPr>
        <a:xfrm>
          <a:off x="6921500" y="65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115561</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37427" y="663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96397</xdr:rowOff>
    </xdr:from>
    <xdr:to>
      <xdr:col>15</xdr:col>
      <xdr:colOff>180975</xdr:colOff>
      <xdr:row>57</xdr:row>
      <xdr:rowOff>100135</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9639300" y="9869047"/>
          <a:ext cx="838200" cy="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a:extLst>
            <a:ext uri="{FF2B5EF4-FFF2-40B4-BE49-F238E27FC236}">
              <a16:creationId xmlns:a16="http://schemas.microsoft.com/office/drawing/2014/main" xmlns="" id="{00000000-0008-0000-0700-00005B010000}"/>
            </a:ext>
          </a:extLst>
        </xdr:cNvPr>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96397</xdr:rowOff>
    </xdr:from>
    <xdr:to>
      <xdr:col>14</xdr:col>
      <xdr:colOff>28575</xdr:colOff>
      <xdr:row>57</xdr:row>
      <xdr:rowOff>107165</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8750300" y="9869047"/>
          <a:ext cx="889000" cy="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a:extLst>
            <a:ext uri="{FF2B5EF4-FFF2-40B4-BE49-F238E27FC236}">
              <a16:creationId xmlns:a16="http://schemas.microsoft.com/office/drawing/2014/main" xmlns="" id="{00000000-0008-0000-0700-00005D010000}"/>
            </a:ext>
          </a:extLst>
        </xdr:cNvPr>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76767</xdr:rowOff>
    </xdr:from>
    <xdr:to>
      <xdr:col>12</xdr:col>
      <xdr:colOff>511175</xdr:colOff>
      <xdr:row>57</xdr:row>
      <xdr:rowOff>107165</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7861300" y="9849417"/>
          <a:ext cx="889000" cy="3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a:extLst>
            <a:ext uri="{FF2B5EF4-FFF2-40B4-BE49-F238E27FC236}">
              <a16:creationId xmlns:a16="http://schemas.microsoft.com/office/drawing/2014/main" xmlns="" id="{00000000-0008-0000-0700-000060010000}"/>
            </a:ext>
          </a:extLst>
        </xdr:cNvPr>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76767</xdr:rowOff>
    </xdr:from>
    <xdr:to>
      <xdr:col>11</xdr:col>
      <xdr:colOff>307975</xdr:colOff>
      <xdr:row>57</xdr:row>
      <xdr:rowOff>120429</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6972300" y="9849417"/>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a:extLst>
            <a:ext uri="{FF2B5EF4-FFF2-40B4-BE49-F238E27FC236}">
              <a16:creationId xmlns:a16="http://schemas.microsoft.com/office/drawing/2014/main" xmlns="" id="{00000000-0008-0000-0700-000063010000}"/>
            </a:ext>
          </a:extLst>
        </xdr:cNvPr>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a:extLst>
            <a:ext uri="{FF2B5EF4-FFF2-40B4-BE49-F238E27FC236}">
              <a16:creationId xmlns:a16="http://schemas.microsoft.com/office/drawing/2014/main" xmlns="" id="{00000000-0008-0000-0700-000065010000}"/>
            </a:ext>
          </a:extLst>
        </xdr:cNvPr>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49335</xdr:rowOff>
    </xdr:from>
    <xdr:to>
      <xdr:col>15</xdr:col>
      <xdr:colOff>231775</xdr:colOff>
      <xdr:row>57</xdr:row>
      <xdr:rowOff>150935</xdr:rowOff>
    </xdr:to>
    <xdr:sp macro="" textlink="">
      <xdr:nvSpPr>
        <xdr:cNvPr id="364" name="円/楕円 363">
          <a:extLst>
            <a:ext uri="{FF2B5EF4-FFF2-40B4-BE49-F238E27FC236}">
              <a16:creationId xmlns:a16="http://schemas.microsoft.com/office/drawing/2014/main" xmlns="" id="{00000000-0008-0000-0700-00006C010000}"/>
            </a:ext>
          </a:extLst>
        </xdr:cNvPr>
        <xdr:cNvSpPr/>
      </xdr:nvSpPr>
      <xdr:spPr>
        <a:xfrm>
          <a:off x="10426700" y="98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135712</xdr:rowOff>
    </xdr:from>
    <xdr:ext cx="534377"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73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16,923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45597</xdr:rowOff>
    </xdr:from>
    <xdr:to>
      <xdr:col>14</xdr:col>
      <xdr:colOff>79375</xdr:colOff>
      <xdr:row>57</xdr:row>
      <xdr:rowOff>147197</xdr:rowOff>
    </xdr:to>
    <xdr:sp macro="" textlink="">
      <xdr:nvSpPr>
        <xdr:cNvPr id="366" name="円/楕円 365">
          <a:extLst>
            <a:ext uri="{FF2B5EF4-FFF2-40B4-BE49-F238E27FC236}">
              <a16:creationId xmlns:a16="http://schemas.microsoft.com/office/drawing/2014/main" xmlns="" id="{00000000-0008-0000-0700-00006E010000}"/>
            </a:ext>
          </a:extLst>
        </xdr:cNvPr>
        <xdr:cNvSpPr/>
      </xdr:nvSpPr>
      <xdr:spPr>
        <a:xfrm>
          <a:off x="9588500" y="981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138324</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72111" y="991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56365</xdr:rowOff>
    </xdr:from>
    <xdr:to>
      <xdr:col>12</xdr:col>
      <xdr:colOff>561975</xdr:colOff>
      <xdr:row>57</xdr:row>
      <xdr:rowOff>157965</xdr:rowOff>
    </xdr:to>
    <xdr:sp macro="" textlink="">
      <xdr:nvSpPr>
        <xdr:cNvPr id="368" name="円/楕円 367">
          <a:extLst>
            <a:ext uri="{FF2B5EF4-FFF2-40B4-BE49-F238E27FC236}">
              <a16:creationId xmlns:a16="http://schemas.microsoft.com/office/drawing/2014/main" xmlns="" id="{00000000-0008-0000-0700-000070010000}"/>
            </a:ext>
          </a:extLst>
        </xdr:cNvPr>
        <xdr:cNvSpPr/>
      </xdr:nvSpPr>
      <xdr:spPr>
        <a:xfrm>
          <a:off x="8699500" y="982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149092</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83111" y="99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25967</xdr:rowOff>
    </xdr:from>
    <xdr:to>
      <xdr:col>11</xdr:col>
      <xdr:colOff>358775</xdr:colOff>
      <xdr:row>57</xdr:row>
      <xdr:rowOff>127567</xdr:rowOff>
    </xdr:to>
    <xdr:sp macro="" textlink="">
      <xdr:nvSpPr>
        <xdr:cNvPr id="370" name="円/楕円 369">
          <a:extLst>
            <a:ext uri="{FF2B5EF4-FFF2-40B4-BE49-F238E27FC236}">
              <a16:creationId xmlns:a16="http://schemas.microsoft.com/office/drawing/2014/main" xmlns="" id="{00000000-0008-0000-0700-000072010000}"/>
            </a:ext>
          </a:extLst>
        </xdr:cNvPr>
        <xdr:cNvSpPr/>
      </xdr:nvSpPr>
      <xdr:spPr>
        <a:xfrm>
          <a:off x="7810500" y="979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118694</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94111" y="98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69629</xdr:rowOff>
    </xdr:from>
    <xdr:to>
      <xdr:col>10</xdr:col>
      <xdr:colOff>155575</xdr:colOff>
      <xdr:row>57</xdr:row>
      <xdr:rowOff>171229</xdr:rowOff>
    </xdr:to>
    <xdr:sp macro="" textlink="">
      <xdr:nvSpPr>
        <xdr:cNvPr id="372" name="円/楕円 371">
          <a:extLst>
            <a:ext uri="{FF2B5EF4-FFF2-40B4-BE49-F238E27FC236}">
              <a16:creationId xmlns:a16="http://schemas.microsoft.com/office/drawing/2014/main" xmlns="" id="{00000000-0008-0000-0700-000074010000}"/>
            </a:ext>
          </a:extLst>
        </xdr:cNvPr>
        <xdr:cNvSpPr/>
      </xdr:nvSpPr>
      <xdr:spPr>
        <a:xfrm>
          <a:off x="6921500" y="98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162356</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993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25400</xdr:rowOff>
    </xdr:from>
    <xdr:to>
      <xdr:col>15</xdr:col>
      <xdr:colOff>180975</xdr:colOff>
      <xdr:row>79</xdr:row>
      <xdr:rowOff>50726</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9639300" y="13569950"/>
          <a:ext cx="838200" cy="2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a:extLst>
            <a:ext uri="{FF2B5EF4-FFF2-40B4-BE49-F238E27FC236}">
              <a16:creationId xmlns:a16="http://schemas.microsoft.com/office/drawing/2014/main" xmlns="" id="{00000000-0008-0000-0700-000096010000}"/>
            </a:ext>
          </a:extLst>
        </xdr:cNvPr>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25400</xdr:rowOff>
    </xdr:from>
    <xdr:to>
      <xdr:col>14</xdr:col>
      <xdr:colOff>28575</xdr:colOff>
      <xdr:row>79</xdr:row>
      <xdr:rowOff>52358</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8750300" y="13569950"/>
          <a:ext cx="889000" cy="2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a:extLst>
            <a:ext uri="{FF2B5EF4-FFF2-40B4-BE49-F238E27FC236}">
              <a16:creationId xmlns:a16="http://schemas.microsoft.com/office/drawing/2014/main" xmlns="" id="{00000000-0008-0000-0700-000098010000}"/>
            </a:ext>
          </a:extLst>
        </xdr:cNvPr>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52358</xdr:rowOff>
    </xdr:from>
    <xdr:to>
      <xdr:col>12</xdr:col>
      <xdr:colOff>511175</xdr:colOff>
      <xdr:row>79</xdr:row>
      <xdr:rowOff>57747</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7861300" y="13596908"/>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a:extLst>
            <a:ext uri="{FF2B5EF4-FFF2-40B4-BE49-F238E27FC236}">
              <a16:creationId xmlns:a16="http://schemas.microsoft.com/office/drawing/2014/main" xmlns="" id="{00000000-0008-0000-0700-00009B010000}"/>
            </a:ext>
          </a:extLst>
        </xdr:cNvPr>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57747</xdr:rowOff>
    </xdr:from>
    <xdr:to>
      <xdr:col>11</xdr:col>
      <xdr:colOff>307975</xdr:colOff>
      <xdr:row>79</xdr:row>
      <xdr:rowOff>85685</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6972300" y="13602297"/>
          <a:ext cx="889000" cy="2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a:extLst>
            <a:ext uri="{FF2B5EF4-FFF2-40B4-BE49-F238E27FC236}">
              <a16:creationId xmlns:a16="http://schemas.microsoft.com/office/drawing/2014/main" xmlns="" id="{00000000-0008-0000-0700-00009E010000}"/>
            </a:ext>
          </a:extLst>
        </xdr:cNvPr>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a:extLst>
            <a:ext uri="{FF2B5EF4-FFF2-40B4-BE49-F238E27FC236}">
              <a16:creationId xmlns:a16="http://schemas.microsoft.com/office/drawing/2014/main" xmlns="" id="{00000000-0008-0000-0700-0000A0010000}"/>
            </a:ext>
          </a:extLst>
        </xdr:cNvPr>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171376</xdr:rowOff>
    </xdr:from>
    <xdr:to>
      <xdr:col>15</xdr:col>
      <xdr:colOff>231775</xdr:colOff>
      <xdr:row>79</xdr:row>
      <xdr:rowOff>101526</xdr:rowOff>
    </xdr:to>
    <xdr:sp macro="" textlink="">
      <xdr:nvSpPr>
        <xdr:cNvPr id="423" name="円/楕円 422">
          <a:extLst>
            <a:ext uri="{FF2B5EF4-FFF2-40B4-BE49-F238E27FC236}">
              <a16:creationId xmlns:a16="http://schemas.microsoft.com/office/drawing/2014/main" xmlns="" id="{00000000-0008-0000-0700-0000A7010000}"/>
            </a:ext>
          </a:extLst>
        </xdr:cNvPr>
        <xdr:cNvSpPr/>
      </xdr:nvSpPr>
      <xdr:spPr>
        <a:xfrm>
          <a:off x="10426700" y="1354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86303</xdr:rowOff>
    </xdr:from>
    <xdr:ext cx="469744"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45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146050</xdr:rowOff>
    </xdr:from>
    <xdr:to>
      <xdr:col>14</xdr:col>
      <xdr:colOff>79375</xdr:colOff>
      <xdr:row>79</xdr:row>
      <xdr:rowOff>76200</xdr:rowOff>
    </xdr:to>
    <xdr:sp macro="" textlink="">
      <xdr:nvSpPr>
        <xdr:cNvPr id="425" name="円/楕円 424">
          <a:extLst>
            <a:ext uri="{FF2B5EF4-FFF2-40B4-BE49-F238E27FC236}">
              <a16:creationId xmlns:a16="http://schemas.microsoft.com/office/drawing/2014/main" xmlns="" id="{00000000-0008-0000-0700-0000A9010000}"/>
            </a:ext>
          </a:extLst>
        </xdr:cNvPr>
        <xdr:cNvSpPr/>
      </xdr:nvSpPr>
      <xdr:spPr>
        <a:xfrm>
          <a:off x="9588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67327</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404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4,500</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1558</xdr:rowOff>
    </xdr:from>
    <xdr:to>
      <xdr:col>12</xdr:col>
      <xdr:colOff>561975</xdr:colOff>
      <xdr:row>79</xdr:row>
      <xdr:rowOff>103158</xdr:rowOff>
    </xdr:to>
    <xdr:sp macro="" textlink="">
      <xdr:nvSpPr>
        <xdr:cNvPr id="427" name="円/楕円 426">
          <a:extLst>
            <a:ext uri="{FF2B5EF4-FFF2-40B4-BE49-F238E27FC236}">
              <a16:creationId xmlns:a16="http://schemas.microsoft.com/office/drawing/2014/main" xmlns="" id="{00000000-0008-0000-0700-0000AB010000}"/>
            </a:ext>
          </a:extLst>
        </xdr:cNvPr>
        <xdr:cNvSpPr/>
      </xdr:nvSpPr>
      <xdr:spPr>
        <a:xfrm>
          <a:off x="8699500" y="1354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94285</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515427" y="1363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6947</xdr:rowOff>
    </xdr:from>
    <xdr:to>
      <xdr:col>11</xdr:col>
      <xdr:colOff>358775</xdr:colOff>
      <xdr:row>79</xdr:row>
      <xdr:rowOff>108547</xdr:rowOff>
    </xdr:to>
    <xdr:sp macro="" textlink="">
      <xdr:nvSpPr>
        <xdr:cNvPr id="429" name="円/楕円 428">
          <a:extLst>
            <a:ext uri="{FF2B5EF4-FFF2-40B4-BE49-F238E27FC236}">
              <a16:creationId xmlns:a16="http://schemas.microsoft.com/office/drawing/2014/main" xmlns="" id="{00000000-0008-0000-0700-0000AD010000}"/>
            </a:ext>
          </a:extLst>
        </xdr:cNvPr>
        <xdr:cNvSpPr/>
      </xdr:nvSpPr>
      <xdr:spPr>
        <a:xfrm>
          <a:off x="7810500" y="1355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99674</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626427" y="1364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34885</xdr:rowOff>
    </xdr:from>
    <xdr:to>
      <xdr:col>10</xdr:col>
      <xdr:colOff>155575</xdr:colOff>
      <xdr:row>79</xdr:row>
      <xdr:rowOff>136485</xdr:rowOff>
    </xdr:to>
    <xdr:sp macro="" textlink="">
      <xdr:nvSpPr>
        <xdr:cNvPr id="431" name="円/楕円 430">
          <a:extLst>
            <a:ext uri="{FF2B5EF4-FFF2-40B4-BE49-F238E27FC236}">
              <a16:creationId xmlns:a16="http://schemas.microsoft.com/office/drawing/2014/main" xmlns="" id="{00000000-0008-0000-0700-0000AF010000}"/>
            </a:ext>
          </a:extLst>
        </xdr:cNvPr>
        <xdr:cNvSpPr/>
      </xdr:nvSpPr>
      <xdr:spPr>
        <a:xfrm>
          <a:off x="6921500" y="1357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127612</xdr:rowOff>
    </xdr:from>
    <xdr:ext cx="378565"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83017" y="13672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a:extLst>
            <a:ext uri="{FF2B5EF4-FFF2-40B4-BE49-F238E27FC236}">
              <a16:creationId xmlns:a16="http://schemas.microsoft.com/office/drawing/2014/main" xmlns=""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a:extLst>
            <a:ext uri="{FF2B5EF4-FFF2-40B4-BE49-F238E27FC236}">
              <a16:creationId xmlns:a16="http://schemas.microsoft.com/office/drawing/2014/main" xmlns="" id="{00000000-0008-0000-0700-0000C7010000}"/>
            </a:ext>
          </a:extLst>
        </xdr:cNvPr>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a:extLst>
            <a:ext uri="{FF2B5EF4-FFF2-40B4-BE49-F238E27FC236}">
              <a16:creationId xmlns:a16="http://schemas.microsoft.com/office/drawing/2014/main" xmlns="" id="{00000000-0008-0000-0700-0000C9010000}"/>
            </a:ext>
          </a:extLst>
        </xdr:cNvPr>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140514</xdr:rowOff>
    </xdr:from>
    <xdr:to>
      <xdr:col>15</xdr:col>
      <xdr:colOff>180975</xdr:colOff>
      <xdr:row>96</xdr:row>
      <xdr:rowOff>87982</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9639300" y="16428264"/>
          <a:ext cx="838200" cy="11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60" name="土木費平均値テキスト">
          <a:extLst>
            <a:ext uri="{FF2B5EF4-FFF2-40B4-BE49-F238E27FC236}">
              <a16:creationId xmlns:a16="http://schemas.microsoft.com/office/drawing/2014/main" xmlns="" id="{00000000-0008-0000-0700-0000CC010000}"/>
            </a:ext>
          </a:extLst>
        </xdr:cNvPr>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a:extLst>
            <a:ext uri="{FF2B5EF4-FFF2-40B4-BE49-F238E27FC236}">
              <a16:creationId xmlns:a16="http://schemas.microsoft.com/office/drawing/2014/main" xmlns="" id="{00000000-0008-0000-0700-0000CD010000}"/>
            </a:ext>
          </a:extLst>
        </xdr:cNvPr>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140514</xdr:rowOff>
    </xdr:from>
    <xdr:to>
      <xdr:col>14</xdr:col>
      <xdr:colOff>28575</xdr:colOff>
      <xdr:row>96</xdr:row>
      <xdr:rowOff>25780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8750300" y="16428264"/>
          <a:ext cx="889000" cy="5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a:extLst>
            <a:ext uri="{FF2B5EF4-FFF2-40B4-BE49-F238E27FC236}">
              <a16:creationId xmlns:a16="http://schemas.microsoft.com/office/drawing/2014/main" xmlns="" id="{00000000-0008-0000-0700-0000CF010000}"/>
            </a:ext>
          </a:extLst>
        </xdr:cNvPr>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18910</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9372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6166</xdr:rowOff>
    </xdr:from>
    <xdr:to>
      <xdr:col>12</xdr:col>
      <xdr:colOff>511175</xdr:colOff>
      <xdr:row>96</xdr:row>
      <xdr:rowOff>25780</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7861300" y="16293916"/>
          <a:ext cx="889000" cy="19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a:extLst>
            <a:ext uri="{FF2B5EF4-FFF2-40B4-BE49-F238E27FC236}">
              <a16:creationId xmlns:a16="http://schemas.microsoft.com/office/drawing/2014/main" xmlns="" id="{00000000-0008-0000-0700-0000D2010000}"/>
            </a:ext>
          </a:extLst>
        </xdr:cNvPr>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11667</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483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49431</xdr:rowOff>
    </xdr:from>
    <xdr:to>
      <xdr:col>11</xdr:col>
      <xdr:colOff>307975</xdr:colOff>
      <xdr:row>95</xdr:row>
      <xdr:rowOff>6166</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a:off x="6972300" y="16165731"/>
          <a:ext cx="889000" cy="12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a:extLst>
            <a:ext uri="{FF2B5EF4-FFF2-40B4-BE49-F238E27FC236}">
              <a16:creationId xmlns:a16="http://schemas.microsoft.com/office/drawing/2014/main" xmlns="" id="{00000000-0008-0000-0700-0000D5010000}"/>
            </a:ext>
          </a:extLst>
        </xdr:cNvPr>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7466</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594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a:extLst>
            <a:ext uri="{FF2B5EF4-FFF2-40B4-BE49-F238E27FC236}">
              <a16:creationId xmlns:a16="http://schemas.microsoft.com/office/drawing/2014/main" xmlns="" id="{00000000-0008-0000-0700-0000D7010000}"/>
            </a:ext>
          </a:extLst>
        </xdr:cNvPr>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60309</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6705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37182</xdr:rowOff>
    </xdr:from>
    <xdr:to>
      <xdr:col>15</xdr:col>
      <xdr:colOff>231775</xdr:colOff>
      <xdr:row>96</xdr:row>
      <xdr:rowOff>138782</xdr:rowOff>
    </xdr:to>
    <xdr:sp macro="" textlink="">
      <xdr:nvSpPr>
        <xdr:cNvPr id="478" name="円/楕円 477">
          <a:extLst>
            <a:ext uri="{FF2B5EF4-FFF2-40B4-BE49-F238E27FC236}">
              <a16:creationId xmlns:a16="http://schemas.microsoft.com/office/drawing/2014/main" xmlns="" id="{00000000-0008-0000-0700-0000DE010000}"/>
            </a:ext>
          </a:extLst>
        </xdr:cNvPr>
        <xdr:cNvSpPr/>
      </xdr:nvSpPr>
      <xdr:spPr>
        <a:xfrm>
          <a:off x="10426700" y="1649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60059</xdr:rowOff>
    </xdr:from>
    <xdr:ext cx="534377" cy="259045"/>
    <xdr:sp macro="" textlink="">
      <xdr:nvSpPr>
        <xdr:cNvPr id="479" name="土木費該当値テキスト">
          <a:extLst>
            <a:ext uri="{FF2B5EF4-FFF2-40B4-BE49-F238E27FC236}">
              <a16:creationId xmlns:a16="http://schemas.microsoft.com/office/drawing/2014/main" xmlns="" id="{00000000-0008-0000-0700-0000DF010000}"/>
            </a:ext>
          </a:extLst>
        </xdr:cNvPr>
        <xdr:cNvSpPr txBox="1"/>
      </xdr:nvSpPr>
      <xdr:spPr>
        <a:xfrm>
          <a:off x="10528300" y="1634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86,312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89714</xdr:rowOff>
    </xdr:from>
    <xdr:to>
      <xdr:col>14</xdr:col>
      <xdr:colOff>79375</xdr:colOff>
      <xdr:row>96</xdr:row>
      <xdr:rowOff>19864</xdr:rowOff>
    </xdr:to>
    <xdr:sp macro="" textlink="">
      <xdr:nvSpPr>
        <xdr:cNvPr id="480" name="円/楕円 479">
          <a:extLst>
            <a:ext uri="{FF2B5EF4-FFF2-40B4-BE49-F238E27FC236}">
              <a16:creationId xmlns:a16="http://schemas.microsoft.com/office/drawing/2014/main" xmlns="" id="{00000000-0008-0000-0700-0000E0010000}"/>
            </a:ext>
          </a:extLst>
        </xdr:cNvPr>
        <xdr:cNvSpPr/>
      </xdr:nvSpPr>
      <xdr:spPr>
        <a:xfrm>
          <a:off x="9588500" y="163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36391</xdr:rowOff>
    </xdr:from>
    <xdr:ext cx="59901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9339794" y="1615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112,322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146430</xdr:rowOff>
    </xdr:from>
    <xdr:to>
      <xdr:col>12</xdr:col>
      <xdr:colOff>561975</xdr:colOff>
      <xdr:row>96</xdr:row>
      <xdr:rowOff>76580</xdr:rowOff>
    </xdr:to>
    <xdr:sp macro="" textlink="">
      <xdr:nvSpPr>
        <xdr:cNvPr id="482" name="円/楕円 481">
          <a:extLst>
            <a:ext uri="{FF2B5EF4-FFF2-40B4-BE49-F238E27FC236}">
              <a16:creationId xmlns:a16="http://schemas.microsoft.com/office/drawing/2014/main" xmlns="" id="{00000000-0008-0000-0700-0000E2010000}"/>
            </a:ext>
          </a:extLst>
        </xdr:cNvPr>
        <xdr:cNvSpPr/>
      </xdr:nvSpPr>
      <xdr:spPr>
        <a:xfrm>
          <a:off x="8699500" y="164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93107</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483111" y="162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99,917</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126816</xdr:rowOff>
    </xdr:from>
    <xdr:to>
      <xdr:col>11</xdr:col>
      <xdr:colOff>358775</xdr:colOff>
      <xdr:row>95</xdr:row>
      <xdr:rowOff>56966</xdr:rowOff>
    </xdr:to>
    <xdr:sp macro="" textlink="">
      <xdr:nvSpPr>
        <xdr:cNvPr id="484" name="円/楕円 483">
          <a:extLst>
            <a:ext uri="{FF2B5EF4-FFF2-40B4-BE49-F238E27FC236}">
              <a16:creationId xmlns:a16="http://schemas.microsoft.com/office/drawing/2014/main" xmlns="" id="{00000000-0008-0000-0700-0000E4010000}"/>
            </a:ext>
          </a:extLst>
        </xdr:cNvPr>
        <xdr:cNvSpPr/>
      </xdr:nvSpPr>
      <xdr:spPr>
        <a:xfrm>
          <a:off x="7810500" y="162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93</xdr:row>
      <xdr:rowOff>73493</xdr:rowOff>
    </xdr:from>
    <xdr:ext cx="59901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7561794" y="1601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141,707</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170081</xdr:rowOff>
    </xdr:from>
    <xdr:to>
      <xdr:col>10</xdr:col>
      <xdr:colOff>155575</xdr:colOff>
      <xdr:row>94</xdr:row>
      <xdr:rowOff>100231</xdr:rowOff>
    </xdr:to>
    <xdr:sp macro="" textlink="">
      <xdr:nvSpPr>
        <xdr:cNvPr id="486" name="円/楕円 485">
          <a:extLst>
            <a:ext uri="{FF2B5EF4-FFF2-40B4-BE49-F238E27FC236}">
              <a16:creationId xmlns:a16="http://schemas.microsoft.com/office/drawing/2014/main" xmlns="" id="{00000000-0008-0000-0700-0000E6010000}"/>
            </a:ext>
          </a:extLst>
        </xdr:cNvPr>
        <xdr:cNvSpPr/>
      </xdr:nvSpPr>
      <xdr:spPr>
        <a:xfrm>
          <a:off x="6921500" y="1611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92</xdr:row>
      <xdr:rowOff>116758</xdr:rowOff>
    </xdr:from>
    <xdr:ext cx="59901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6672794" y="158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a:extLst>
            <a:ext uri="{FF2B5EF4-FFF2-40B4-BE49-F238E27FC236}">
              <a16:creationId xmlns:a16="http://schemas.microsoft.com/office/drawing/2014/main" xmlns="" id="{00000000-0008-0000-0700-0000FF010000}"/>
            </a:ext>
          </a:extLst>
        </xdr:cNvPr>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a:extLst>
            <a:ext uri="{FF2B5EF4-FFF2-40B4-BE49-F238E27FC236}">
              <a16:creationId xmlns:a16="http://schemas.microsoft.com/office/drawing/2014/main" xmlns="" id="{00000000-0008-0000-0700-000001020000}"/>
            </a:ext>
          </a:extLst>
        </xdr:cNvPr>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170493</xdr:rowOff>
    </xdr:from>
    <xdr:to>
      <xdr:col>23</xdr:col>
      <xdr:colOff>517525</xdr:colOff>
      <xdr:row>38</xdr:row>
      <xdr:rowOff>36441</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5481300" y="6514143"/>
          <a:ext cx="838200" cy="3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a:extLst>
            <a:ext uri="{FF2B5EF4-FFF2-40B4-BE49-F238E27FC236}">
              <a16:creationId xmlns:a16="http://schemas.microsoft.com/office/drawing/2014/main" xmlns="" id="{00000000-0008-0000-0700-000004020000}"/>
            </a:ext>
          </a:extLst>
        </xdr:cNvPr>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a:extLst>
            <a:ext uri="{FF2B5EF4-FFF2-40B4-BE49-F238E27FC236}">
              <a16:creationId xmlns:a16="http://schemas.microsoft.com/office/drawing/2014/main" xmlns="" id="{00000000-0008-0000-0700-000005020000}"/>
            </a:ext>
          </a:extLst>
        </xdr:cNvPr>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130785</xdr:rowOff>
    </xdr:from>
    <xdr:to>
      <xdr:col>22</xdr:col>
      <xdr:colOff>365125</xdr:colOff>
      <xdr:row>37</xdr:row>
      <xdr:rowOff>170493</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4592300" y="6302985"/>
          <a:ext cx="889000" cy="2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a:extLst>
            <a:ext uri="{FF2B5EF4-FFF2-40B4-BE49-F238E27FC236}">
              <a16:creationId xmlns:a16="http://schemas.microsoft.com/office/drawing/2014/main" xmlns="" id="{00000000-0008-0000-0700-000007020000}"/>
            </a:ext>
          </a:extLst>
        </xdr:cNvPr>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130785</xdr:rowOff>
    </xdr:from>
    <xdr:to>
      <xdr:col>21</xdr:col>
      <xdr:colOff>161925</xdr:colOff>
      <xdr:row>37</xdr:row>
      <xdr:rowOff>80698</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3703300" y="6302985"/>
          <a:ext cx="889000" cy="12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a:extLst>
            <a:ext uri="{FF2B5EF4-FFF2-40B4-BE49-F238E27FC236}">
              <a16:creationId xmlns:a16="http://schemas.microsoft.com/office/drawing/2014/main" xmlns="" id="{00000000-0008-0000-0700-00000A020000}"/>
            </a:ext>
          </a:extLst>
        </xdr:cNvPr>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39186</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4325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76469</xdr:rowOff>
    </xdr:from>
    <xdr:to>
      <xdr:col>19</xdr:col>
      <xdr:colOff>644525</xdr:colOff>
      <xdr:row>37</xdr:row>
      <xdr:rowOff>80698</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2814300" y="6420119"/>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a:extLst>
            <a:ext uri="{FF2B5EF4-FFF2-40B4-BE49-F238E27FC236}">
              <a16:creationId xmlns:a16="http://schemas.microsoft.com/office/drawing/2014/main" xmlns="" id="{00000000-0008-0000-0700-00000D020000}"/>
            </a:ext>
          </a:extLst>
        </xdr:cNvPr>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a:extLst>
            <a:ext uri="{FF2B5EF4-FFF2-40B4-BE49-F238E27FC236}">
              <a16:creationId xmlns:a16="http://schemas.microsoft.com/office/drawing/2014/main" xmlns="" id="{00000000-0008-0000-0700-00000F020000}"/>
            </a:ext>
          </a:extLst>
        </xdr:cNvPr>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157091</xdr:rowOff>
    </xdr:from>
    <xdr:to>
      <xdr:col>23</xdr:col>
      <xdr:colOff>568325</xdr:colOff>
      <xdr:row>38</xdr:row>
      <xdr:rowOff>87241</xdr:rowOff>
    </xdr:to>
    <xdr:sp macro="" textlink="">
      <xdr:nvSpPr>
        <xdr:cNvPr id="534" name="円/楕円 533">
          <a:extLst>
            <a:ext uri="{FF2B5EF4-FFF2-40B4-BE49-F238E27FC236}">
              <a16:creationId xmlns:a16="http://schemas.microsoft.com/office/drawing/2014/main" xmlns="" id="{00000000-0008-0000-0700-000016020000}"/>
            </a:ext>
          </a:extLst>
        </xdr:cNvPr>
        <xdr:cNvSpPr/>
      </xdr:nvSpPr>
      <xdr:spPr>
        <a:xfrm>
          <a:off x="16268700" y="650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135518</xdr:rowOff>
    </xdr:from>
    <xdr:ext cx="534377" cy="259045"/>
    <xdr:sp macro="" textlink="">
      <xdr:nvSpPr>
        <xdr:cNvPr id="535" name="消防費該当値テキスト">
          <a:extLst>
            <a:ext uri="{FF2B5EF4-FFF2-40B4-BE49-F238E27FC236}">
              <a16:creationId xmlns:a16="http://schemas.microsoft.com/office/drawing/2014/main" xmlns="" id="{00000000-0008-0000-0700-000017020000}"/>
            </a:ext>
          </a:extLst>
        </xdr:cNvPr>
        <xdr:cNvSpPr txBox="1"/>
      </xdr:nvSpPr>
      <xdr:spPr>
        <a:xfrm>
          <a:off x="16370300" y="647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24,517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119692</xdr:rowOff>
    </xdr:from>
    <xdr:to>
      <xdr:col>22</xdr:col>
      <xdr:colOff>415925</xdr:colOff>
      <xdr:row>38</xdr:row>
      <xdr:rowOff>49842</xdr:rowOff>
    </xdr:to>
    <xdr:sp macro="" textlink="">
      <xdr:nvSpPr>
        <xdr:cNvPr id="536" name="円/楕円 535">
          <a:extLst>
            <a:ext uri="{FF2B5EF4-FFF2-40B4-BE49-F238E27FC236}">
              <a16:creationId xmlns:a16="http://schemas.microsoft.com/office/drawing/2014/main" xmlns="" id="{00000000-0008-0000-0700-000018020000}"/>
            </a:ext>
          </a:extLst>
        </xdr:cNvPr>
        <xdr:cNvSpPr/>
      </xdr:nvSpPr>
      <xdr:spPr>
        <a:xfrm>
          <a:off x="15430500" y="646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40970</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14111" y="655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79985</xdr:rowOff>
    </xdr:from>
    <xdr:to>
      <xdr:col>21</xdr:col>
      <xdr:colOff>212725</xdr:colOff>
      <xdr:row>37</xdr:row>
      <xdr:rowOff>10135</xdr:rowOff>
    </xdr:to>
    <xdr:sp macro="" textlink="">
      <xdr:nvSpPr>
        <xdr:cNvPr id="538" name="円/楕円 537">
          <a:extLst>
            <a:ext uri="{FF2B5EF4-FFF2-40B4-BE49-F238E27FC236}">
              <a16:creationId xmlns:a16="http://schemas.microsoft.com/office/drawing/2014/main" xmlns="" id="{00000000-0008-0000-0700-00001A020000}"/>
            </a:ext>
          </a:extLst>
        </xdr:cNvPr>
        <xdr:cNvSpPr/>
      </xdr:nvSpPr>
      <xdr:spPr>
        <a:xfrm>
          <a:off x="14541500" y="62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26662</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4325111" y="602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29898</xdr:rowOff>
    </xdr:from>
    <xdr:to>
      <xdr:col>20</xdr:col>
      <xdr:colOff>9525</xdr:colOff>
      <xdr:row>37</xdr:row>
      <xdr:rowOff>131498</xdr:rowOff>
    </xdr:to>
    <xdr:sp macro="" textlink="">
      <xdr:nvSpPr>
        <xdr:cNvPr id="540" name="円/楕円 539">
          <a:extLst>
            <a:ext uri="{FF2B5EF4-FFF2-40B4-BE49-F238E27FC236}">
              <a16:creationId xmlns:a16="http://schemas.microsoft.com/office/drawing/2014/main" xmlns="" id="{00000000-0008-0000-0700-00001C020000}"/>
            </a:ext>
          </a:extLst>
        </xdr:cNvPr>
        <xdr:cNvSpPr/>
      </xdr:nvSpPr>
      <xdr:spPr>
        <a:xfrm>
          <a:off x="13652500" y="637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122625</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3436111" y="646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25669</xdr:rowOff>
    </xdr:from>
    <xdr:to>
      <xdr:col>18</xdr:col>
      <xdr:colOff>492125</xdr:colOff>
      <xdr:row>37</xdr:row>
      <xdr:rowOff>127269</xdr:rowOff>
    </xdr:to>
    <xdr:sp macro="" textlink="">
      <xdr:nvSpPr>
        <xdr:cNvPr id="542" name="円/楕円 541">
          <a:extLst>
            <a:ext uri="{FF2B5EF4-FFF2-40B4-BE49-F238E27FC236}">
              <a16:creationId xmlns:a16="http://schemas.microsoft.com/office/drawing/2014/main" xmlns="" id="{00000000-0008-0000-0700-00001E020000}"/>
            </a:ext>
          </a:extLst>
        </xdr:cNvPr>
        <xdr:cNvSpPr/>
      </xdr:nvSpPr>
      <xdr:spPr>
        <a:xfrm>
          <a:off x="12763500" y="636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118396</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547111" y="646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a:extLst>
            <a:ext uri="{FF2B5EF4-FFF2-40B4-BE49-F238E27FC236}">
              <a16:creationId xmlns:a16="http://schemas.microsoft.com/office/drawing/2014/main" xmlns=""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a:extLst>
            <a:ext uri="{FF2B5EF4-FFF2-40B4-BE49-F238E27FC236}">
              <a16:creationId xmlns:a16="http://schemas.microsoft.com/office/drawing/2014/main" xmlns="" id="{00000000-0008-0000-0700-000036020000}"/>
            </a:ext>
          </a:extLst>
        </xdr:cNvPr>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a:extLst>
            <a:ext uri="{FF2B5EF4-FFF2-40B4-BE49-F238E27FC236}">
              <a16:creationId xmlns:a16="http://schemas.microsoft.com/office/drawing/2014/main" xmlns="" id="{00000000-0008-0000-0700-000038020000}"/>
            </a:ext>
          </a:extLst>
        </xdr:cNvPr>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102749</xdr:rowOff>
    </xdr:from>
    <xdr:to>
      <xdr:col>23</xdr:col>
      <xdr:colOff>517525</xdr:colOff>
      <xdr:row>57</xdr:row>
      <xdr:rowOff>152680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5481300" y="9703949"/>
          <a:ext cx="838200" cy="22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a:extLst>
            <a:ext uri="{FF2B5EF4-FFF2-40B4-BE49-F238E27FC236}">
              <a16:creationId xmlns:a16="http://schemas.microsoft.com/office/drawing/2014/main" xmlns="" id="{00000000-0008-0000-0700-00003B020000}"/>
            </a:ext>
          </a:extLst>
        </xdr:cNvPr>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a:extLst>
            <a:ext uri="{FF2B5EF4-FFF2-40B4-BE49-F238E27FC236}">
              <a16:creationId xmlns:a16="http://schemas.microsoft.com/office/drawing/2014/main" xmlns="" id="{00000000-0008-0000-0700-00003C020000}"/>
            </a:ext>
          </a:extLst>
        </xdr:cNvPr>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102749</xdr:rowOff>
    </xdr:from>
    <xdr:to>
      <xdr:col>22</xdr:col>
      <xdr:colOff>365125</xdr:colOff>
      <xdr:row>56</xdr:row>
      <xdr:rowOff>131324</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4592300" y="970394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a:extLst>
            <a:ext uri="{FF2B5EF4-FFF2-40B4-BE49-F238E27FC236}">
              <a16:creationId xmlns:a16="http://schemas.microsoft.com/office/drawing/2014/main" xmlns="" id="{00000000-0008-0000-0700-00003E020000}"/>
            </a:ext>
          </a:extLst>
        </xdr:cNvPr>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34376</xdr:rowOff>
    </xdr:from>
    <xdr:ext cx="534377"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5214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131324</xdr:rowOff>
    </xdr:from>
    <xdr:to>
      <xdr:col>21</xdr:col>
      <xdr:colOff>161925</xdr:colOff>
      <xdr:row>57</xdr:row>
      <xdr:rowOff>38137</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3703300" y="9732524"/>
          <a:ext cx="889000" cy="7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a:extLst>
            <a:ext uri="{FF2B5EF4-FFF2-40B4-BE49-F238E27FC236}">
              <a16:creationId xmlns:a16="http://schemas.microsoft.com/office/drawing/2014/main" xmlns="" id="{00000000-0008-0000-0700-000041020000}"/>
            </a:ext>
          </a:extLst>
        </xdr:cNvPr>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11654</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4325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38137</xdr:rowOff>
    </xdr:from>
    <xdr:to>
      <xdr:col>19</xdr:col>
      <xdr:colOff>644525</xdr:colOff>
      <xdr:row>57</xdr:row>
      <xdr:rowOff>161042</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2814300" y="9810787"/>
          <a:ext cx="889000" cy="12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a:extLst>
            <a:ext uri="{FF2B5EF4-FFF2-40B4-BE49-F238E27FC236}">
              <a16:creationId xmlns:a16="http://schemas.microsoft.com/office/drawing/2014/main" xmlns="" id="{00000000-0008-0000-0700-000044020000}"/>
            </a:ext>
          </a:extLst>
        </xdr:cNvPr>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a:extLst>
            <a:ext uri="{FF2B5EF4-FFF2-40B4-BE49-F238E27FC236}">
              <a16:creationId xmlns:a16="http://schemas.microsoft.com/office/drawing/2014/main" xmlns="" id="{00000000-0008-0000-0700-000046020000}"/>
            </a:ext>
          </a:extLst>
        </xdr:cNvPr>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101880</xdr:rowOff>
    </xdr:from>
    <xdr:to>
      <xdr:col>23</xdr:col>
      <xdr:colOff>568325</xdr:colOff>
      <xdr:row>58</xdr:row>
      <xdr:rowOff>32030</xdr:rowOff>
    </xdr:to>
    <xdr:sp macro="" textlink="">
      <xdr:nvSpPr>
        <xdr:cNvPr id="589" name="円/楕円 588">
          <a:extLst>
            <a:ext uri="{FF2B5EF4-FFF2-40B4-BE49-F238E27FC236}">
              <a16:creationId xmlns:a16="http://schemas.microsoft.com/office/drawing/2014/main" xmlns="" id="{00000000-0008-0000-0700-00004D020000}"/>
            </a:ext>
          </a:extLst>
        </xdr:cNvPr>
        <xdr:cNvSpPr/>
      </xdr:nvSpPr>
      <xdr:spPr>
        <a:xfrm>
          <a:off x="16268700" y="98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16807</xdr:rowOff>
    </xdr:from>
    <xdr:ext cx="534377" cy="259045"/>
    <xdr:sp macro="" textlink="">
      <xdr:nvSpPr>
        <xdr:cNvPr id="590" name="教育費該当値テキスト">
          <a:extLst>
            <a:ext uri="{FF2B5EF4-FFF2-40B4-BE49-F238E27FC236}">
              <a16:creationId xmlns:a16="http://schemas.microsoft.com/office/drawing/2014/main" xmlns="" id="{00000000-0008-0000-0700-00004E020000}"/>
            </a:ext>
          </a:extLst>
        </xdr:cNvPr>
        <xdr:cNvSpPr txBox="1"/>
      </xdr:nvSpPr>
      <xdr:spPr>
        <a:xfrm>
          <a:off x="16370300" y="978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34,661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51949</xdr:rowOff>
    </xdr:from>
    <xdr:to>
      <xdr:col>22</xdr:col>
      <xdr:colOff>415925</xdr:colOff>
      <xdr:row>56</xdr:row>
      <xdr:rowOff>153549</xdr:rowOff>
    </xdr:to>
    <xdr:sp macro="" textlink="">
      <xdr:nvSpPr>
        <xdr:cNvPr id="591" name="円/楕円 590">
          <a:extLst>
            <a:ext uri="{FF2B5EF4-FFF2-40B4-BE49-F238E27FC236}">
              <a16:creationId xmlns:a16="http://schemas.microsoft.com/office/drawing/2014/main" xmlns="" id="{00000000-0008-0000-0700-00004F020000}"/>
            </a:ext>
          </a:extLst>
        </xdr:cNvPr>
        <xdr:cNvSpPr/>
      </xdr:nvSpPr>
      <xdr:spPr>
        <a:xfrm>
          <a:off x="15430500" y="9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170076</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14111" y="942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83,082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80524</xdr:rowOff>
    </xdr:from>
    <xdr:to>
      <xdr:col>21</xdr:col>
      <xdr:colOff>212725</xdr:colOff>
      <xdr:row>57</xdr:row>
      <xdr:rowOff>10674</xdr:rowOff>
    </xdr:to>
    <xdr:sp macro="" textlink="">
      <xdr:nvSpPr>
        <xdr:cNvPr id="593" name="円/楕円 592">
          <a:extLst>
            <a:ext uri="{FF2B5EF4-FFF2-40B4-BE49-F238E27FC236}">
              <a16:creationId xmlns:a16="http://schemas.microsoft.com/office/drawing/2014/main" xmlns="" id="{00000000-0008-0000-0700-000051020000}"/>
            </a:ext>
          </a:extLst>
        </xdr:cNvPr>
        <xdr:cNvSpPr/>
      </xdr:nvSpPr>
      <xdr:spPr>
        <a:xfrm>
          <a:off x="14541500" y="96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27201</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325111" y="94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76,832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158787</xdr:rowOff>
    </xdr:from>
    <xdr:to>
      <xdr:col>20</xdr:col>
      <xdr:colOff>9525</xdr:colOff>
      <xdr:row>57</xdr:row>
      <xdr:rowOff>88937</xdr:rowOff>
    </xdr:to>
    <xdr:sp macro="" textlink="">
      <xdr:nvSpPr>
        <xdr:cNvPr id="595" name="円/楕円 594">
          <a:extLst>
            <a:ext uri="{FF2B5EF4-FFF2-40B4-BE49-F238E27FC236}">
              <a16:creationId xmlns:a16="http://schemas.microsoft.com/office/drawing/2014/main" xmlns="" id="{00000000-0008-0000-0700-000053020000}"/>
            </a:ext>
          </a:extLst>
        </xdr:cNvPr>
        <xdr:cNvSpPr/>
      </xdr:nvSpPr>
      <xdr:spPr>
        <a:xfrm>
          <a:off x="13652500" y="975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80064</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436111" y="98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110242</xdr:rowOff>
    </xdr:from>
    <xdr:to>
      <xdr:col>18</xdr:col>
      <xdr:colOff>492125</xdr:colOff>
      <xdr:row>58</xdr:row>
      <xdr:rowOff>40392</xdr:rowOff>
    </xdr:to>
    <xdr:sp macro="" textlink="">
      <xdr:nvSpPr>
        <xdr:cNvPr id="597" name="円/楕円 596">
          <a:extLst>
            <a:ext uri="{FF2B5EF4-FFF2-40B4-BE49-F238E27FC236}">
              <a16:creationId xmlns:a16="http://schemas.microsoft.com/office/drawing/2014/main" xmlns="" id="{00000000-0008-0000-0700-000055020000}"/>
            </a:ext>
          </a:extLst>
        </xdr:cNvPr>
        <xdr:cNvSpPr/>
      </xdr:nvSpPr>
      <xdr:spPr>
        <a:xfrm>
          <a:off x="12763500" y="98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31519</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547111" y="997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a:extLst>
            <a:ext uri="{FF2B5EF4-FFF2-40B4-BE49-F238E27FC236}">
              <a16:creationId xmlns:a16="http://schemas.microsoft.com/office/drawing/2014/main" xmlns=""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xmlns=""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a:extLst>
            <a:ext uri="{FF2B5EF4-FFF2-40B4-BE49-F238E27FC236}">
              <a16:creationId xmlns:a16="http://schemas.microsoft.com/office/drawing/2014/main" xmlns="" id="{00000000-0008-0000-0700-000071020000}"/>
            </a:ext>
          </a:extLst>
        </xdr:cNvPr>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a:extLst>
            <a:ext uri="{FF2B5EF4-FFF2-40B4-BE49-F238E27FC236}">
              <a16:creationId xmlns:a16="http://schemas.microsoft.com/office/drawing/2014/main" xmlns="" id="{00000000-0008-0000-0700-000074020000}"/>
            </a:ext>
          </a:extLst>
        </xdr:cNvPr>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a:extLst>
            <a:ext uri="{FF2B5EF4-FFF2-40B4-BE49-F238E27FC236}">
              <a16:creationId xmlns:a16="http://schemas.microsoft.com/office/drawing/2014/main" xmlns="" id="{00000000-0008-0000-0700-000075020000}"/>
            </a:ext>
          </a:extLst>
        </xdr:cNvPr>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a:extLst>
            <a:ext uri="{FF2B5EF4-FFF2-40B4-BE49-F238E27FC236}">
              <a16:creationId xmlns:a16="http://schemas.microsoft.com/office/drawing/2014/main" xmlns="" id="{00000000-0008-0000-0700-000077020000}"/>
            </a:ext>
          </a:extLst>
        </xdr:cNvPr>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a:extLst>
            <a:ext uri="{FF2B5EF4-FFF2-40B4-BE49-F238E27FC236}">
              <a16:creationId xmlns:a16="http://schemas.microsoft.com/office/drawing/2014/main" xmlns="" id="{00000000-0008-0000-0700-00007A020000}"/>
            </a:ext>
          </a:extLst>
        </xdr:cNvPr>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a:extLst>
            <a:ext uri="{FF2B5EF4-FFF2-40B4-BE49-F238E27FC236}">
              <a16:creationId xmlns:a16="http://schemas.microsoft.com/office/drawing/2014/main" xmlns="" id="{00000000-0008-0000-0700-00007D020000}"/>
            </a:ext>
          </a:extLst>
        </xdr:cNvPr>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a:extLst>
            <a:ext uri="{FF2B5EF4-FFF2-40B4-BE49-F238E27FC236}">
              <a16:creationId xmlns:a16="http://schemas.microsoft.com/office/drawing/2014/main" xmlns="" id="{00000000-0008-0000-0700-00007F020000}"/>
            </a:ext>
          </a:extLst>
        </xdr:cNvPr>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a:extLst>
            <a:ext uri="{FF2B5EF4-FFF2-40B4-BE49-F238E27FC236}">
              <a16:creationId xmlns:a16="http://schemas.microsoft.com/office/drawing/2014/main" xmlns=""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7" name="災害復旧費該当値テキスト">
          <a:extLst>
            <a:ext uri="{FF2B5EF4-FFF2-40B4-BE49-F238E27FC236}">
              <a16:creationId xmlns:a16="http://schemas.microsoft.com/office/drawing/2014/main" xmlns="" id="{00000000-0008-0000-0700-000087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a:extLst>
            <a:ext uri="{FF2B5EF4-FFF2-40B4-BE49-F238E27FC236}">
              <a16:creationId xmlns:a16="http://schemas.microsoft.com/office/drawing/2014/main" xmlns=""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0" name="円/楕円 649">
          <a:extLst>
            <a:ext uri="{FF2B5EF4-FFF2-40B4-BE49-F238E27FC236}">
              <a16:creationId xmlns:a16="http://schemas.microsoft.com/office/drawing/2014/main" xmlns=""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2" name="円/楕円 651">
          <a:extLst>
            <a:ext uri="{FF2B5EF4-FFF2-40B4-BE49-F238E27FC236}">
              <a16:creationId xmlns:a16="http://schemas.microsoft.com/office/drawing/2014/main" xmlns=""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4" name="円/楕円 653">
          <a:extLst>
            <a:ext uri="{FF2B5EF4-FFF2-40B4-BE49-F238E27FC236}">
              <a16:creationId xmlns:a16="http://schemas.microsoft.com/office/drawing/2014/main" xmlns=""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a:extLst>
            <a:ext uri="{FF2B5EF4-FFF2-40B4-BE49-F238E27FC236}">
              <a16:creationId xmlns:a16="http://schemas.microsoft.com/office/drawing/2014/main" xmlns=""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a:extLst>
            <a:ext uri="{FF2B5EF4-FFF2-40B4-BE49-F238E27FC236}">
              <a16:creationId xmlns:a16="http://schemas.microsoft.com/office/drawing/2014/main" xmlns="" id="{00000000-0008-0000-0700-0000A4020000}"/>
            </a:ext>
          </a:extLst>
        </xdr:cNvPr>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a:extLst>
            <a:ext uri="{FF2B5EF4-FFF2-40B4-BE49-F238E27FC236}">
              <a16:creationId xmlns:a16="http://schemas.microsoft.com/office/drawing/2014/main" xmlns="" id="{00000000-0008-0000-0700-0000A6020000}"/>
            </a:ext>
          </a:extLst>
        </xdr:cNvPr>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48312</xdr:rowOff>
    </xdr:from>
    <xdr:to>
      <xdr:col>23</xdr:col>
      <xdr:colOff>517525</xdr:colOff>
      <xdr:row>95</xdr:row>
      <xdr:rowOff>151422</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5481300" y="16336062"/>
          <a:ext cx="838200" cy="10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a:extLst>
            <a:ext uri="{FF2B5EF4-FFF2-40B4-BE49-F238E27FC236}">
              <a16:creationId xmlns:a16="http://schemas.microsoft.com/office/drawing/2014/main" xmlns="" id="{00000000-0008-0000-0700-0000A9020000}"/>
            </a:ext>
          </a:extLst>
        </xdr:cNvPr>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a:extLst>
            <a:ext uri="{FF2B5EF4-FFF2-40B4-BE49-F238E27FC236}">
              <a16:creationId xmlns:a16="http://schemas.microsoft.com/office/drawing/2014/main" xmlns="" id="{00000000-0008-0000-0700-0000AA020000}"/>
            </a:ext>
          </a:extLst>
        </xdr:cNvPr>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48312</xdr:rowOff>
    </xdr:from>
    <xdr:to>
      <xdr:col>22</xdr:col>
      <xdr:colOff>365125</xdr:colOff>
      <xdr:row>95</xdr:row>
      <xdr:rowOff>103530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4592300" y="16336062"/>
          <a:ext cx="889000" cy="5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a:extLst>
            <a:ext uri="{FF2B5EF4-FFF2-40B4-BE49-F238E27FC236}">
              <a16:creationId xmlns:a16="http://schemas.microsoft.com/office/drawing/2014/main" xmlns="" id="{00000000-0008-0000-0700-0000AC020000}"/>
            </a:ext>
          </a:extLst>
        </xdr:cNvPr>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23996</xdr:rowOff>
    </xdr:from>
    <xdr:ext cx="534377"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5214111" y="164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83471</xdr:rowOff>
    </xdr:from>
    <xdr:to>
      <xdr:col>21</xdr:col>
      <xdr:colOff>161925</xdr:colOff>
      <xdr:row>95</xdr:row>
      <xdr:rowOff>103530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3703300" y="16371221"/>
          <a:ext cx="889000" cy="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a:extLst>
            <a:ext uri="{FF2B5EF4-FFF2-40B4-BE49-F238E27FC236}">
              <a16:creationId xmlns:a16="http://schemas.microsoft.com/office/drawing/2014/main" xmlns="" id="{00000000-0008-0000-0700-0000AF020000}"/>
            </a:ext>
          </a:extLst>
        </xdr:cNvPr>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3416</xdr:rowOff>
    </xdr:from>
    <xdr:ext cx="534377"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4325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65337</xdr:rowOff>
    </xdr:from>
    <xdr:to>
      <xdr:col>19</xdr:col>
      <xdr:colOff>644525</xdr:colOff>
      <xdr:row>95</xdr:row>
      <xdr:rowOff>83471</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814300" y="16353087"/>
          <a:ext cx="889000" cy="1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a:extLst>
            <a:ext uri="{FF2B5EF4-FFF2-40B4-BE49-F238E27FC236}">
              <a16:creationId xmlns:a16="http://schemas.microsoft.com/office/drawing/2014/main" xmlns="" id="{00000000-0008-0000-0700-0000B2020000}"/>
            </a:ext>
          </a:extLst>
        </xdr:cNvPr>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162059</xdr:rowOff>
    </xdr:from>
    <xdr:ext cx="534377"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3436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a:extLst>
            <a:ext uri="{FF2B5EF4-FFF2-40B4-BE49-F238E27FC236}">
              <a16:creationId xmlns:a16="http://schemas.microsoft.com/office/drawing/2014/main" xmlns="" id="{00000000-0008-0000-0700-0000B4020000}"/>
            </a:ext>
          </a:extLst>
        </xdr:cNvPr>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149435</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2547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100622</xdr:rowOff>
    </xdr:from>
    <xdr:to>
      <xdr:col>23</xdr:col>
      <xdr:colOff>568325</xdr:colOff>
      <xdr:row>96</xdr:row>
      <xdr:rowOff>30772</xdr:rowOff>
    </xdr:to>
    <xdr:sp macro="" textlink="">
      <xdr:nvSpPr>
        <xdr:cNvPr id="699" name="円/楕円 698">
          <a:extLst>
            <a:ext uri="{FF2B5EF4-FFF2-40B4-BE49-F238E27FC236}">
              <a16:creationId xmlns:a16="http://schemas.microsoft.com/office/drawing/2014/main" xmlns="" id="{00000000-0008-0000-0700-0000BB020000}"/>
            </a:ext>
          </a:extLst>
        </xdr:cNvPr>
        <xdr:cNvSpPr/>
      </xdr:nvSpPr>
      <xdr:spPr>
        <a:xfrm>
          <a:off x="16268700" y="1638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79049</xdr:rowOff>
    </xdr:from>
    <xdr:ext cx="534377" cy="259045"/>
    <xdr:sp macro="" textlink="">
      <xdr:nvSpPr>
        <xdr:cNvPr id="700" name="公債費該当値テキスト">
          <a:extLst>
            <a:ext uri="{FF2B5EF4-FFF2-40B4-BE49-F238E27FC236}">
              <a16:creationId xmlns:a16="http://schemas.microsoft.com/office/drawing/2014/main" xmlns="" id="{00000000-0008-0000-0700-0000BC020000}"/>
            </a:ext>
          </a:extLst>
        </xdr:cNvPr>
        <xdr:cNvSpPr txBox="1"/>
      </xdr:nvSpPr>
      <xdr:spPr>
        <a:xfrm>
          <a:off x="16370300" y="1636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67,949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168962</xdr:rowOff>
    </xdr:from>
    <xdr:to>
      <xdr:col>22</xdr:col>
      <xdr:colOff>415925</xdr:colOff>
      <xdr:row>95</xdr:row>
      <xdr:rowOff>99112</xdr:rowOff>
    </xdr:to>
    <xdr:sp macro="" textlink="">
      <xdr:nvSpPr>
        <xdr:cNvPr id="701" name="円/楕円 700">
          <a:extLst>
            <a:ext uri="{FF2B5EF4-FFF2-40B4-BE49-F238E27FC236}">
              <a16:creationId xmlns:a16="http://schemas.microsoft.com/office/drawing/2014/main" xmlns="" id="{00000000-0008-0000-0700-0000BD020000}"/>
            </a:ext>
          </a:extLst>
        </xdr:cNvPr>
        <xdr:cNvSpPr/>
      </xdr:nvSpPr>
      <xdr:spPr>
        <a:xfrm>
          <a:off x="15430500" y="1628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115639</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5214111" y="1606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85,991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52730</xdr:rowOff>
    </xdr:from>
    <xdr:to>
      <xdr:col>21</xdr:col>
      <xdr:colOff>212725</xdr:colOff>
      <xdr:row>95</xdr:row>
      <xdr:rowOff>154330</xdr:rowOff>
    </xdr:to>
    <xdr:sp macro="" textlink="">
      <xdr:nvSpPr>
        <xdr:cNvPr id="703" name="円/楕円 702">
          <a:extLst>
            <a:ext uri="{FF2B5EF4-FFF2-40B4-BE49-F238E27FC236}">
              <a16:creationId xmlns:a16="http://schemas.microsoft.com/office/drawing/2014/main" xmlns="" id="{00000000-0008-0000-0700-0000BF020000}"/>
            </a:ext>
          </a:extLst>
        </xdr:cNvPr>
        <xdr:cNvSpPr/>
      </xdr:nvSpPr>
      <xdr:spPr>
        <a:xfrm>
          <a:off x="14541500" y="163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170857</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325111" y="1611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76,329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32671</xdr:rowOff>
    </xdr:from>
    <xdr:to>
      <xdr:col>20</xdr:col>
      <xdr:colOff>9525</xdr:colOff>
      <xdr:row>95</xdr:row>
      <xdr:rowOff>134271</xdr:rowOff>
    </xdr:to>
    <xdr:sp macro="" textlink="">
      <xdr:nvSpPr>
        <xdr:cNvPr id="705" name="円/楕円 704">
          <a:extLst>
            <a:ext uri="{FF2B5EF4-FFF2-40B4-BE49-F238E27FC236}">
              <a16:creationId xmlns:a16="http://schemas.microsoft.com/office/drawing/2014/main" xmlns="" id="{00000000-0008-0000-0700-0000C1020000}"/>
            </a:ext>
          </a:extLst>
        </xdr:cNvPr>
        <xdr:cNvSpPr/>
      </xdr:nvSpPr>
      <xdr:spPr>
        <a:xfrm>
          <a:off x="13652500" y="163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150798</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436111" y="1609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79,839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14537</xdr:rowOff>
    </xdr:from>
    <xdr:to>
      <xdr:col>18</xdr:col>
      <xdr:colOff>492125</xdr:colOff>
      <xdr:row>95</xdr:row>
      <xdr:rowOff>116137</xdr:rowOff>
    </xdr:to>
    <xdr:sp macro="" textlink="">
      <xdr:nvSpPr>
        <xdr:cNvPr id="707" name="円/楕円 706">
          <a:extLst>
            <a:ext uri="{FF2B5EF4-FFF2-40B4-BE49-F238E27FC236}">
              <a16:creationId xmlns:a16="http://schemas.microsoft.com/office/drawing/2014/main" xmlns="" id="{00000000-0008-0000-0700-0000C3020000}"/>
            </a:ext>
          </a:extLst>
        </xdr:cNvPr>
        <xdr:cNvSpPr/>
      </xdr:nvSpPr>
      <xdr:spPr>
        <a:xfrm>
          <a:off x="12763500" y="1630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132664</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2547111" y="1607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a:extLst>
            <a:ext uri="{FF2B5EF4-FFF2-40B4-BE49-F238E27FC236}">
              <a16:creationId xmlns:a16="http://schemas.microsoft.com/office/drawing/2014/main" xmlns="" id="{00000000-0008-0000-07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a:extLst>
            <a:ext uri="{FF2B5EF4-FFF2-40B4-BE49-F238E27FC236}">
              <a16:creationId xmlns:a16="http://schemas.microsoft.com/office/drawing/2014/main" xmlns=""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a:extLst>
            <a:ext uri="{FF2B5EF4-FFF2-40B4-BE49-F238E27FC236}">
              <a16:creationId xmlns:a16="http://schemas.microsoft.com/office/drawing/2014/main" xmlns="" id="{00000000-0008-0000-07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a:extLst>
            <a:ext uri="{FF2B5EF4-FFF2-40B4-BE49-F238E27FC236}">
              <a16:creationId xmlns:a16="http://schemas.microsoft.com/office/drawing/2014/main" xmlns="" id="{00000000-0008-0000-0700-0000DF020000}"/>
            </a:ext>
          </a:extLst>
        </xdr:cNvPr>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a:extLst>
            <a:ext uri="{FF2B5EF4-FFF2-40B4-BE49-F238E27FC236}">
              <a16:creationId xmlns:a16="http://schemas.microsoft.com/office/drawing/2014/main" xmlns="" id="{00000000-0008-0000-0700-0000E2020000}"/>
            </a:ext>
          </a:extLst>
        </xdr:cNvPr>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a:extLst>
            <a:ext uri="{FF2B5EF4-FFF2-40B4-BE49-F238E27FC236}">
              <a16:creationId xmlns:a16="http://schemas.microsoft.com/office/drawing/2014/main" xmlns="" id="{00000000-0008-0000-0700-0000E3020000}"/>
            </a:ext>
          </a:extLst>
        </xdr:cNvPr>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a:extLst>
            <a:ext uri="{FF2B5EF4-FFF2-40B4-BE49-F238E27FC236}">
              <a16:creationId xmlns:a16="http://schemas.microsoft.com/office/drawing/2014/main" xmlns="" id="{00000000-0008-0000-0700-0000E5020000}"/>
            </a:ext>
          </a:extLst>
        </xdr:cNvPr>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127889</xdr:rowOff>
    </xdr:from>
    <xdr:to>
      <xdr:col>29</xdr:col>
      <xdr:colOff>517525</xdr:colOff>
      <xdr:row>39</xdr:row>
      <xdr:rowOff>44450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9545300" y="6642989"/>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a:extLst>
            <a:ext uri="{FF2B5EF4-FFF2-40B4-BE49-F238E27FC236}">
              <a16:creationId xmlns:a16="http://schemas.microsoft.com/office/drawing/2014/main" xmlns="" id="{00000000-0008-0000-0700-0000E8020000}"/>
            </a:ext>
          </a:extLst>
        </xdr:cNvPr>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127889</xdr:rowOff>
    </xdr:from>
    <xdr:to>
      <xdr:col>28</xdr:col>
      <xdr:colOff>314325</xdr:colOff>
      <xdr:row>39</xdr:row>
      <xdr:rowOff>31572</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flipV="1">
          <a:off x="18656300" y="6642989"/>
          <a:ext cx="889000" cy="7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a:extLst>
            <a:ext uri="{FF2B5EF4-FFF2-40B4-BE49-F238E27FC236}">
              <a16:creationId xmlns:a16="http://schemas.microsoft.com/office/drawing/2014/main" xmlns="" id="{00000000-0008-0000-0700-0000EB020000}"/>
            </a:ext>
          </a:extLst>
        </xdr:cNvPr>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a:extLst>
            <a:ext uri="{FF2B5EF4-FFF2-40B4-BE49-F238E27FC236}">
              <a16:creationId xmlns:a16="http://schemas.microsoft.com/office/drawing/2014/main" xmlns="" id="{00000000-0008-0000-0700-0000ED020000}"/>
            </a:ext>
          </a:extLst>
        </xdr:cNvPr>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a:extLst>
            <a:ext uri="{FF2B5EF4-FFF2-40B4-BE49-F238E27FC236}">
              <a16:creationId xmlns:a16="http://schemas.microsoft.com/office/drawing/2014/main" xmlns="" id="{00000000-0008-0000-07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a:extLst>
            <a:ext uri="{FF2B5EF4-FFF2-40B4-BE49-F238E27FC236}">
              <a16:creationId xmlns:a16="http://schemas.microsoft.com/office/drawing/2014/main" xmlns="" id="{00000000-0008-0000-0700-0000F5020000}"/>
            </a:ext>
          </a:extLst>
        </xdr:cNvPr>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a:extLst>
            <a:ext uri="{FF2B5EF4-FFF2-40B4-BE49-F238E27FC236}">
              <a16:creationId xmlns:a16="http://schemas.microsoft.com/office/drawing/2014/main" xmlns="" id="{00000000-0008-0000-07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a:extLst>
            <a:ext uri="{FF2B5EF4-FFF2-40B4-BE49-F238E27FC236}">
              <a16:creationId xmlns:a16="http://schemas.microsoft.com/office/drawing/2014/main" xmlns="" id="{00000000-0008-0000-07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77089</xdr:rowOff>
    </xdr:from>
    <xdr:to>
      <xdr:col>28</xdr:col>
      <xdr:colOff>365125</xdr:colOff>
      <xdr:row>39</xdr:row>
      <xdr:rowOff>7239</xdr:rowOff>
    </xdr:to>
    <xdr:sp macro="" textlink="">
      <xdr:nvSpPr>
        <xdr:cNvPr id="762" name="円/楕円 761">
          <a:extLst>
            <a:ext uri="{FF2B5EF4-FFF2-40B4-BE49-F238E27FC236}">
              <a16:creationId xmlns:a16="http://schemas.microsoft.com/office/drawing/2014/main" xmlns="" id="{00000000-0008-0000-0700-0000FA020000}"/>
            </a:ext>
          </a:extLst>
        </xdr:cNvPr>
        <xdr:cNvSpPr/>
      </xdr:nvSpPr>
      <xdr:spPr>
        <a:xfrm>
          <a:off x="19494500" y="65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169816</xdr:rowOff>
    </xdr:from>
    <xdr:ext cx="469744"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310427" y="668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152222</xdr:rowOff>
    </xdr:from>
    <xdr:to>
      <xdr:col>27</xdr:col>
      <xdr:colOff>161925</xdr:colOff>
      <xdr:row>39</xdr:row>
      <xdr:rowOff>82372</xdr:rowOff>
    </xdr:to>
    <xdr:sp macro="" textlink="">
      <xdr:nvSpPr>
        <xdr:cNvPr id="764" name="円/楕円 763">
          <a:extLst>
            <a:ext uri="{FF2B5EF4-FFF2-40B4-BE49-F238E27FC236}">
              <a16:creationId xmlns:a16="http://schemas.microsoft.com/office/drawing/2014/main" xmlns="" id="{00000000-0008-0000-0700-0000FC020000}"/>
            </a:ext>
          </a:extLst>
        </xdr:cNvPr>
        <xdr:cNvSpPr/>
      </xdr:nvSpPr>
      <xdr:spPr>
        <a:xfrm>
          <a:off x="18605500" y="66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73499</xdr:rowOff>
    </xdr:from>
    <xdr:ext cx="378565"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8467017" y="6760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a:extLst>
            <a:ext uri="{FF2B5EF4-FFF2-40B4-BE49-F238E27FC236}">
              <a16:creationId xmlns:a16="http://schemas.microsoft.com/office/drawing/2014/main" xmlns=""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xmlns=""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xmlns=""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xmlns=""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a:extLst>
            <a:ext uri="{FF2B5EF4-FFF2-40B4-BE49-F238E27FC236}">
              <a16:creationId xmlns:a16="http://schemas.microsoft.com/office/drawing/2014/main" xmlns=""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a:extLst>
            <a:ext uri="{FF2B5EF4-FFF2-40B4-BE49-F238E27FC236}">
              <a16:creationId xmlns:a16="http://schemas.microsoft.com/office/drawing/2014/main" xmlns=""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a:extLst>
            <a:ext uri="{FF2B5EF4-FFF2-40B4-BE49-F238E27FC236}">
              <a16:creationId xmlns:a16="http://schemas.microsoft.com/office/drawing/2014/main" xmlns=""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a:extLst>
            <a:ext uri="{FF2B5EF4-FFF2-40B4-BE49-F238E27FC236}">
              <a16:creationId xmlns:a16="http://schemas.microsoft.com/office/drawing/2014/main" xmlns=""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a:extLst>
            <a:ext uri="{FF2B5EF4-FFF2-40B4-BE49-F238E27FC236}">
              <a16:creationId xmlns:a16="http://schemas.microsoft.com/office/drawing/2014/main" xmlns=""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a:extLst>
            <a:ext uri="{FF2B5EF4-FFF2-40B4-BE49-F238E27FC236}">
              <a16:creationId xmlns:a16="http://schemas.microsoft.com/office/drawing/2014/main" xmlns=""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xmlns=""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a:extLst>
            <a:ext uri="{FF2B5EF4-FFF2-40B4-BE49-F238E27FC236}">
              <a16:creationId xmlns:a16="http://schemas.microsoft.com/office/drawing/2014/main" xmlns=""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a:extLst>
            <a:ext uri="{FF2B5EF4-FFF2-40B4-BE49-F238E27FC236}">
              <a16:creationId xmlns:a16="http://schemas.microsoft.com/office/drawing/2014/main" xmlns=""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a:extLst>
            <a:ext uri="{FF2B5EF4-FFF2-40B4-BE49-F238E27FC236}">
              <a16:creationId xmlns:a16="http://schemas.microsoft.com/office/drawing/2014/main" xmlns=""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a:extLst>
            <a:ext uri="{FF2B5EF4-FFF2-40B4-BE49-F238E27FC236}">
              <a16:creationId xmlns:a16="http://schemas.microsoft.com/office/drawing/2014/main" xmlns=""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a:extLst>
            <a:ext uri="{FF2B5EF4-FFF2-40B4-BE49-F238E27FC236}">
              <a16:creationId xmlns:a16="http://schemas.microsoft.com/office/drawing/2014/main" xmlns=""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a:extLst>
            <a:ext uri="{FF2B5EF4-FFF2-40B4-BE49-F238E27FC236}">
              <a16:creationId xmlns:a16="http://schemas.microsoft.com/office/drawing/2014/main" xmlns=""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住民の高齢化率の上昇に伴い、年々民生費が増額している状況にあり、この状況は今後も避けがたいものと考えられる。</a:t>
          </a:r>
        </a:p>
        <a:p>
          <a:r>
            <a:rPr kumimoji="1" lang="ja-JP" altLang="en-US" sz="1300">
              <a:latin typeface="ＭＳ Ｐゴシック"/>
            </a:rPr>
            <a:t>そのため、類似団体と比較して高い水準にある土木費を削減していくことで、全体のコスト削減に努める。</a:t>
          </a:r>
        </a:p>
        <a:p>
          <a:r>
            <a:rPr kumimoji="1" lang="ja-JP" altLang="en-US" sz="1300">
              <a:latin typeface="ＭＳ Ｐゴシック"/>
            </a:rPr>
            <a:t>また、単独事業の縮小・凍結および起債発行の抑制等により投資的経費の抑制を図る。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地方税の増加や、徹底した経費の削減等により歳出の抑制に努めた結果、実質収支が増加し、財政調整基金の残高の増加に繋がった。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今後は第６次行政改革に基づく抜本的な取り組みを行い、積極的な歳入の確保と徹底的な経費削減に努めていく。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町立病院事業特別会計においては赤字が生じているが、一般会計の実質収支の伸びにより連結赤字比率は黒字比率が増加した。</a:t>
          </a:r>
        </a:p>
        <a:p>
          <a:r>
            <a:rPr kumimoji="1" lang="ja-JP" altLang="en-US" sz="1400">
              <a:latin typeface="ＭＳ ゴシック" pitchFamily="49" charset="-128"/>
              <a:ea typeface="ＭＳ ゴシック" pitchFamily="49" charset="-128"/>
            </a:rPr>
            <a:t>　町立病院事業特別会計においては、慢性的な留保資金の不足と合わせ、平成２８年度は　４月から常勤医師１名を確保し診療体制を整え、患者数も徐々に回復をみせた。今後は、平成２８年度策定の経営健全化計画を基に平成３１年度までに健全化を図る。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おいては、平成２７年度に医療費の増加に対して保険税収入が追い付かず赤字が生じることとなったが、平成２８、２９年度の２ヵ年にわたり段階的に国保税の税率、税額の引き上げを行い収入を確保することで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4711231</v>
      </c>
      <c r="BO4" s="381"/>
      <c r="BP4" s="381"/>
      <c r="BQ4" s="381"/>
      <c r="BR4" s="381"/>
      <c r="BS4" s="381"/>
      <c r="BT4" s="381"/>
      <c r="BU4" s="382"/>
      <c r="BV4" s="380">
        <v>5517401</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9.6999999999999993</v>
      </c>
      <c r="CU4" s="558"/>
      <c r="CV4" s="558"/>
      <c r="CW4" s="558"/>
      <c r="CX4" s="558"/>
      <c r="CY4" s="558"/>
      <c r="CZ4" s="558"/>
      <c r="DA4" s="559"/>
      <c r="DB4" s="557">
        <v>6.7</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4439893</v>
      </c>
      <c r="BO5" s="386"/>
      <c r="BP5" s="386"/>
      <c r="BQ5" s="386"/>
      <c r="BR5" s="386"/>
      <c r="BS5" s="386"/>
      <c r="BT5" s="386"/>
      <c r="BU5" s="387"/>
      <c r="BV5" s="385">
        <v>5306854</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95.3</v>
      </c>
      <c r="CU5" s="356"/>
      <c r="CV5" s="356"/>
      <c r="CW5" s="356"/>
      <c r="CX5" s="356"/>
      <c r="CY5" s="356"/>
      <c r="CZ5" s="356"/>
      <c r="DA5" s="357"/>
      <c r="DB5" s="355">
        <v>95.6</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271338</v>
      </c>
      <c r="BO6" s="386"/>
      <c r="BP6" s="386"/>
      <c r="BQ6" s="386"/>
      <c r="BR6" s="386"/>
      <c r="BS6" s="386"/>
      <c r="BT6" s="386"/>
      <c r="BU6" s="387"/>
      <c r="BV6" s="385">
        <v>210547</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99.3</v>
      </c>
      <c r="CU6" s="532"/>
      <c r="CV6" s="532"/>
      <c r="CW6" s="532"/>
      <c r="CX6" s="532"/>
      <c r="CY6" s="532"/>
      <c r="CZ6" s="532"/>
      <c r="DA6" s="533"/>
      <c r="DB6" s="531">
        <v>100.8</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6198</v>
      </c>
      <c r="BO7" s="386"/>
      <c r="BP7" s="386"/>
      <c r="BQ7" s="386"/>
      <c r="BR7" s="386"/>
      <c r="BS7" s="386"/>
      <c r="BT7" s="386"/>
      <c r="BU7" s="387"/>
      <c r="BV7" s="385">
        <v>25478</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2724422</v>
      </c>
      <c r="CU7" s="386"/>
      <c r="CV7" s="386"/>
      <c r="CW7" s="386"/>
      <c r="CX7" s="386"/>
      <c r="CY7" s="386"/>
      <c r="CZ7" s="386"/>
      <c r="DA7" s="387"/>
      <c r="DB7" s="385">
        <v>2754861</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265140</v>
      </c>
      <c r="BO8" s="386"/>
      <c r="BP8" s="386"/>
      <c r="BQ8" s="386"/>
      <c r="BR8" s="386"/>
      <c r="BS8" s="386"/>
      <c r="BT8" s="386"/>
      <c r="BU8" s="387"/>
      <c r="BV8" s="385">
        <v>185069</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0.31</v>
      </c>
      <c r="CU8" s="495"/>
      <c r="CV8" s="495"/>
      <c r="CW8" s="495"/>
      <c r="CX8" s="495"/>
      <c r="CY8" s="495"/>
      <c r="CZ8" s="495"/>
      <c r="DA8" s="496"/>
      <c r="DB8" s="494">
        <v>0.28999999999999998</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7810</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80071</v>
      </c>
      <c r="BO9" s="386"/>
      <c r="BP9" s="386"/>
      <c r="BQ9" s="386"/>
      <c r="BR9" s="386"/>
      <c r="BS9" s="386"/>
      <c r="BT9" s="386"/>
      <c r="BU9" s="387"/>
      <c r="BV9" s="385">
        <v>119729</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16.2</v>
      </c>
      <c r="CU9" s="356"/>
      <c r="CV9" s="356"/>
      <c r="CW9" s="356"/>
      <c r="CX9" s="356"/>
      <c r="CY9" s="356"/>
      <c r="CZ9" s="356"/>
      <c r="DA9" s="357"/>
      <c r="DB9" s="355">
        <v>19</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102</v>
      </c>
      <c r="M10" s="359"/>
      <c r="N10" s="359"/>
      <c r="O10" s="359"/>
      <c r="P10" s="359"/>
      <c r="Q10" s="360"/>
      <c r="R10" s="361">
        <v>8602</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128</v>
      </c>
      <c r="BO10" s="386"/>
      <c r="BP10" s="386"/>
      <c r="BQ10" s="386"/>
      <c r="BR10" s="386"/>
      <c r="BS10" s="386"/>
      <c r="BT10" s="386"/>
      <c r="BU10" s="387"/>
      <c r="BV10" s="385">
        <v>43</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v>106319</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c r="A12" s="140"/>
      <c r="B12" s="497" t="s">
        <v>113</v>
      </c>
      <c r="C12" s="498"/>
      <c r="D12" s="498"/>
      <c r="E12" s="498"/>
      <c r="F12" s="498"/>
      <c r="G12" s="498"/>
      <c r="H12" s="498"/>
      <c r="I12" s="498"/>
      <c r="J12" s="498"/>
      <c r="K12" s="499"/>
      <c r="L12" s="506" t="s">
        <v>114</v>
      </c>
      <c r="M12" s="507"/>
      <c r="N12" s="507"/>
      <c r="O12" s="507"/>
      <c r="P12" s="507"/>
      <c r="Q12" s="508"/>
      <c r="R12" s="509">
        <v>8014</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t="s">
        <v>120</v>
      </c>
      <c r="BO12" s="386"/>
      <c r="BP12" s="386"/>
      <c r="BQ12" s="386"/>
      <c r="BR12" s="386"/>
      <c r="BS12" s="386"/>
      <c r="BT12" s="386"/>
      <c r="BU12" s="387"/>
      <c r="BV12" s="385" t="s">
        <v>120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122</v>
      </c>
      <c r="N13" s="484"/>
      <c r="O13" s="484"/>
      <c r="P13" s="484"/>
      <c r="Q13" s="485"/>
      <c r="R13" s="486">
        <v>7841</v>
      </c>
      <c r="S13" s="487"/>
      <c r="T13" s="487"/>
      <c r="U13" s="487"/>
      <c r="V13" s="488"/>
      <c r="W13" s="474" t="s">
        <v>123</v>
      </c>
      <c r="X13" s="398"/>
      <c r="Y13" s="398"/>
      <c r="Z13" s="398"/>
      <c r="AA13" s="398"/>
      <c r="AB13" s="399"/>
      <c r="AC13" s="361">
        <v>67</v>
      </c>
      <c r="AD13" s="362"/>
      <c r="AE13" s="362"/>
      <c r="AF13" s="362"/>
      <c r="AG13" s="363"/>
      <c r="AH13" s="361">
        <v>87</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80199</v>
      </c>
      <c r="BO13" s="386"/>
      <c r="BP13" s="386"/>
      <c r="BQ13" s="386"/>
      <c r="BR13" s="386"/>
      <c r="BS13" s="386"/>
      <c r="BT13" s="386"/>
      <c r="BU13" s="387"/>
      <c r="BV13" s="385">
        <v>226091</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12.9</v>
      </c>
      <c r="CU13" s="356"/>
      <c r="CV13" s="356"/>
      <c r="CW13" s="356"/>
      <c r="CX13" s="356"/>
      <c r="CY13" s="356"/>
      <c r="CZ13" s="356"/>
      <c r="DA13" s="357"/>
      <c r="DB13" s="355">
        <v>14.3</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128</v>
      </c>
      <c r="M14" s="515"/>
      <c r="N14" s="515"/>
      <c r="O14" s="515"/>
      <c r="P14" s="515"/>
      <c r="Q14" s="516"/>
      <c r="R14" s="486">
        <v>8158</v>
      </c>
      <c r="S14" s="487"/>
      <c r="T14" s="487"/>
      <c r="U14" s="487"/>
      <c r="V14" s="488"/>
      <c r="W14" s="489"/>
      <c r="X14" s="401"/>
      <c r="Y14" s="401"/>
      <c r="Z14" s="401"/>
      <c r="AA14" s="401"/>
      <c r="AB14" s="402"/>
      <c r="AC14" s="479">
        <v>2.2000000000000002</v>
      </c>
      <c r="AD14" s="480"/>
      <c r="AE14" s="480"/>
      <c r="AF14" s="480"/>
      <c r="AG14" s="481"/>
      <c r="AH14" s="479">
        <v>2.6</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74.900000000000006</v>
      </c>
      <c r="CU14" s="458"/>
      <c r="CV14" s="458"/>
      <c r="CW14" s="458"/>
      <c r="CX14" s="458"/>
      <c r="CY14" s="458"/>
      <c r="CZ14" s="458"/>
      <c r="DA14" s="459"/>
      <c r="DB14" s="490">
        <v>78.2</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122</v>
      </c>
      <c r="N15" s="484"/>
      <c r="O15" s="484"/>
      <c r="P15" s="484"/>
      <c r="Q15" s="485"/>
      <c r="R15" s="486">
        <v>8001</v>
      </c>
      <c r="S15" s="487"/>
      <c r="T15" s="487"/>
      <c r="U15" s="487"/>
      <c r="V15" s="488"/>
      <c r="W15" s="474" t="s">
        <v>130</v>
      </c>
      <c r="X15" s="398"/>
      <c r="Y15" s="398"/>
      <c r="Z15" s="398"/>
      <c r="AA15" s="398"/>
      <c r="AB15" s="399"/>
      <c r="AC15" s="361">
        <v>944</v>
      </c>
      <c r="AD15" s="362"/>
      <c r="AE15" s="362"/>
      <c r="AF15" s="362"/>
      <c r="AG15" s="363"/>
      <c r="AH15" s="361">
        <v>966</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815280</v>
      </c>
      <c r="BO15" s="381"/>
      <c r="BP15" s="381"/>
      <c r="BQ15" s="381"/>
      <c r="BR15" s="381"/>
      <c r="BS15" s="381"/>
      <c r="BT15" s="381"/>
      <c r="BU15" s="382"/>
      <c r="BV15" s="380">
        <v>736229</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31.1</v>
      </c>
      <c r="AD16" s="480"/>
      <c r="AE16" s="480"/>
      <c r="AF16" s="480"/>
      <c r="AG16" s="481"/>
      <c r="AH16" s="479">
        <v>28.5</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2400859</v>
      </c>
      <c r="BO16" s="386"/>
      <c r="BP16" s="386"/>
      <c r="BQ16" s="386"/>
      <c r="BR16" s="386"/>
      <c r="BS16" s="386"/>
      <c r="BT16" s="386"/>
      <c r="BU16" s="387"/>
      <c r="BV16" s="385">
        <v>2415973</v>
      </c>
      <c r="BW16" s="386"/>
      <c r="BX16" s="386"/>
      <c r="BY16" s="386"/>
      <c r="BZ16" s="386"/>
      <c r="CA16" s="386"/>
      <c r="CB16" s="386"/>
      <c r="CC16" s="387"/>
      <c r="CD16" s="154"/>
      <c r="CE16" s="383" t="s">
        <v>136</v>
      </c>
      <c r="CF16" s="383"/>
      <c r="CG16" s="383"/>
      <c r="CH16" s="383"/>
      <c r="CI16" s="383"/>
      <c r="CJ16" s="383"/>
      <c r="CK16" s="383"/>
      <c r="CL16" s="383"/>
      <c r="CM16" s="383"/>
      <c r="CN16" s="383"/>
      <c r="CO16" s="383"/>
      <c r="CP16" s="383"/>
      <c r="CQ16" s="383"/>
      <c r="CR16" s="383"/>
      <c r="CS16" s="384"/>
      <c r="CT16" s="355">
        <v>32.1</v>
      </c>
      <c r="CU16" s="356"/>
      <c r="CV16" s="356"/>
      <c r="CW16" s="356"/>
      <c r="CX16" s="356"/>
      <c r="CY16" s="356"/>
      <c r="CZ16" s="356"/>
      <c r="DA16" s="357"/>
      <c r="DB16" s="355">
        <v>22.9</v>
      </c>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137</v>
      </c>
      <c r="N17" s="469"/>
      <c r="O17" s="469"/>
      <c r="P17" s="469"/>
      <c r="Q17" s="470"/>
      <c r="R17" s="471" t="s">
        <v>138</v>
      </c>
      <c r="S17" s="472"/>
      <c r="T17" s="472"/>
      <c r="U17" s="472"/>
      <c r="V17" s="473"/>
      <c r="W17" s="474" t="s">
        <v>139</v>
      </c>
      <c r="X17" s="398"/>
      <c r="Y17" s="398"/>
      <c r="Z17" s="398"/>
      <c r="AA17" s="398"/>
      <c r="AB17" s="399"/>
      <c r="AC17" s="361">
        <v>2027</v>
      </c>
      <c r="AD17" s="362"/>
      <c r="AE17" s="362"/>
      <c r="AF17" s="362"/>
      <c r="AG17" s="363"/>
      <c r="AH17" s="361">
        <v>2331</v>
      </c>
      <c r="AI17" s="362"/>
      <c r="AJ17" s="362"/>
      <c r="AK17" s="362"/>
      <c r="AL17" s="364"/>
      <c r="AM17" s="454"/>
      <c r="AN17" s="359"/>
      <c r="AO17" s="359"/>
      <c r="AP17" s="359"/>
      <c r="AQ17" s="359"/>
      <c r="AR17" s="359"/>
      <c r="AS17" s="359"/>
      <c r="AT17" s="360"/>
      <c r="AU17" s="442"/>
      <c r="AV17" s="443"/>
      <c r="AW17" s="443"/>
      <c r="AX17" s="443"/>
      <c r="AY17" s="365" t="s">
        <v>140</v>
      </c>
      <c r="AZ17" s="366"/>
      <c r="BA17" s="366"/>
      <c r="BB17" s="366"/>
      <c r="BC17" s="366"/>
      <c r="BD17" s="366"/>
      <c r="BE17" s="366"/>
      <c r="BF17" s="366"/>
      <c r="BG17" s="366"/>
      <c r="BH17" s="366"/>
      <c r="BI17" s="366"/>
      <c r="BJ17" s="366"/>
      <c r="BK17" s="366"/>
      <c r="BL17" s="366"/>
      <c r="BM17" s="367"/>
      <c r="BN17" s="385">
        <v>1029231</v>
      </c>
      <c r="BO17" s="386"/>
      <c r="BP17" s="386"/>
      <c r="BQ17" s="386"/>
      <c r="BR17" s="386"/>
      <c r="BS17" s="386"/>
      <c r="BT17" s="386"/>
      <c r="BU17" s="387"/>
      <c r="BV17" s="385">
        <v>922092</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141</v>
      </c>
      <c r="C18" s="448"/>
      <c r="D18" s="448"/>
      <c r="E18" s="449"/>
      <c r="F18" s="449"/>
      <c r="G18" s="449"/>
      <c r="H18" s="449"/>
      <c r="I18" s="449"/>
      <c r="J18" s="449"/>
      <c r="K18" s="449"/>
      <c r="L18" s="450">
        <v>14.18</v>
      </c>
      <c r="M18" s="450"/>
      <c r="N18" s="450"/>
      <c r="O18" s="450"/>
      <c r="P18" s="450"/>
      <c r="Q18" s="450"/>
      <c r="R18" s="451"/>
      <c r="S18" s="451"/>
      <c r="T18" s="451"/>
      <c r="U18" s="451"/>
      <c r="V18" s="452"/>
      <c r="W18" s="466"/>
      <c r="X18" s="467"/>
      <c r="Y18" s="467"/>
      <c r="Z18" s="467"/>
      <c r="AA18" s="467"/>
      <c r="AB18" s="475"/>
      <c r="AC18" s="349">
        <v>66.7</v>
      </c>
      <c r="AD18" s="350"/>
      <c r="AE18" s="350"/>
      <c r="AF18" s="350"/>
      <c r="AG18" s="453"/>
      <c r="AH18" s="349">
        <v>68.900000000000006</v>
      </c>
      <c r="AI18" s="350"/>
      <c r="AJ18" s="350"/>
      <c r="AK18" s="350"/>
      <c r="AL18" s="351"/>
      <c r="AM18" s="454"/>
      <c r="AN18" s="359"/>
      <c r="AO18" s="359"/>
      <c r="AP18" s="359"/>
      <c r="AQ18" s="359"/>
      <c r="AR18" s="359"/>
      <c r="AS18" s="359"/>
      <c r="AT18" s="360"/>
      <c r="AU18" s="442"/>
      <c r="AV18" s="443"/>
      <c r="AW18" s="443"/>
      <c r="AX18" s="443"/>
      <c r="AY18" s="365" t="s">
        <v>142</v>
      </c>
      <c r="AZ18" s="366"/>
      <c r="BA18" s="366"/>
      <c r="BB18" s="366"/>
      <c r="BC18" s="366"/>
      <c r="BD18" s="366"/>
      <c r="BE18" s="366"/>
      <c r="BF18" s="366"/>
      <c r="BG18" s="366"/>
      <c r="BH18" s="366"/>
      <c r="BI18" s="366"/>
      <c r="BJ18" s="366"/>
      <c r="BK18" s="366"/>
      <c r="BL18" s="366"/>
      <c r="BM18" s="367"/>
      <c r="BN18" s="385">
        <v>2605738</v>
      </c>
      <c r="BO18" s="386"/>
      <c r="BP18" s="386"/>
      <c r="BQ18" s="386"/>
      <c r="BR18" s="386"/>
      <c r="BS18" s="386"/>
      <c r="BT18" s="386"/>
      <c r="BU18" s="387"/>
      <c r="BV18" s="385">
        <v>2726034</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143</v>
      </c>
      <c r="C19" s="448"/>
      <c r="D19" s="448"/>
      <c r="E19" s="449"/>
      <c r="F19" s="449"/>
      <c r="G19" s="449"/>
      <c r="H19" s="449"/>
      <c r="I19" s="449"/>
      <c r="J19" s="449"/>
      <c r="K19" s="449"/>
      <c r="L19" s="455">
        <v>551</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144</v>
      </c>
      <c r="AZ19" s="366"/>
      <c r="BA19" s="366"/>
      <c r="BB19" s="366"/>
      <c r="BC19" s="366"/>
      <c r="BD19" s="366"/>
      <c r="BE19" s="366"/>
      <c r="BF19" s="366"/>
      <c r="BG19" s="366"/>
      <c r="BH19" s="366"/>
      <c r="BI19" s="366"/>
      <c r="BJ19" s="366"/>
      <c r="BK19" s="366"/>
      <c r="BL19" s="366"/>
      <c r="BM19" s="367"/>
      <c r="BN19" s="385">
        <v>3364509</v>
      </c>
      <c r="BO19" s="386"/>
      <c r="BP19" s="386"/>
      <c r="BQ19" s="386"/>
      <c r="BR19" s="386"/>
      <c r="BS19" s="386"/>
      <c r="BT19" s="386"/>
      <c r="BU19" s="387"/>
      <c r="BV19" s="385">
        <v>3684220</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145</v>
      </c>
      <c r="C20" s="448"/>
      <c r="D20" s="448"/>
      <c r="E20" s="449"/>
      <c r="F20" s="449"/>
      <c r="G20" s="449"/>
      <c r="H20" s="449"/>
      <c r="I20" s="449"/>
      <c r="J20" s="449"/>
      <c r="K20" s="449"/>
      <c r="L20" s="455">
        <v>3331</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146</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153</v>
      </c>
      <c r="AZ23" s="378"/>
      <c r="BA23" s="378"/>
      <c r="BB23" s="378"/>
      <c r="BC23" s="378"/>
      <c r="BD23" s="378"/>
      <c r="BE23" s="378"/>
      <c r="BF23" s="378"/>
      <c r="BG23" s="378"/>
      <c r="BH23" s="378"/>
      <c r="BI23" s="378"/>
      <c r="BJ23" s="378"/>
      <c r="BK23" s="378"/>
      <c r="BL23" s="378"/>
      <c r="BM23" s="379"/>
      <c r="BN23" s="385">
        <v>4882282</v>
      </c>
      <c r="BO23" s="386"/>
      <c r="BP23" s="386"/>
      <c r="BQ23" s="386"/>
      <c r="BR23" s="386"/>
      <c r="BS23" s="386"/>
      <c r="BT23" s="386"/>
      <c r="BU23" s="387"/>
      <c r="BV23" s="385">
        <v>4977023</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154</v>
      </c>
      <c r="F24" s="359"/>
      <c r="G24" s="359"/>
      <c r="H24" s="359"/>
      <c r="I24" s="359"/>
      <c r="J24" s="359"/>
      <c r="K24" s="360"/>
      <c r="L24" s="361">
        <v>1</v>
      </c>
      <c r="M24" s="362"/>
      <c r="N24" s="362"/>
      <c r="O24" s="362"/>
      <c r="P24" s="363"/>
      <c r="Q24" s="361">
        <v>5389</v>
      </c>
      <c r="R24" s="362"/>
      <c r="S24" s="362"/>
      <c r="T24" s="362"/>
      <c r="U24" s="362"/>
      <c r="V24" s="363"/>
      <c r="W24" s="427"/>
      <c r="X24" s="418"/>
      <c r="Y24" s="419"/>
      <c r="Z24" s="358" t="s">
        <v>155</v>
      </c>
      <c r="AA24" s="359"/>
      <c r="AB24" s="359"/>
      <c r="AC24" s="359"/>
      <c r="AD24" s="359"/>
      <c r="AE24" s="359"/>
      <c r="AF24" s="359"/>
      <c r="AG24" s="360"/>
      <c r="AH24" s="361">
        <v>92</v>
      </c>
      <c r="AI24" s="362"/>
      <c r="AJ24" s="362"/>
      <c r="AK24" s="362"/>
      <c r="AL24" s="363"/>
      <c r="AM24" s="361">
        <v>264684</v>
      </c>
      <c r="AN24" s="362"/>
      <c r="AO24" s="362"/>
      <c r="AP24" s="362"/>
      <c r="AQ24" s="362"/>
      <c r="AR24" s="363"/>
      <c r="AS24" s="361">
        <v>2877</v>
      </c>
      <c r="AT24" s="362"/>
      <c r="AU24" s="362"/>
      <c r="AV24" s="362"/>
      <c r="AW24" s="362"/>
      <c r="AX24" s="364"/>
      <c r="AY24" s="352" t="s">
        <v>156</v>
      </c>
      <c r="AZ24" s="353"/>
      <c r="BA24" s="353"/>
      <c r="BB24" s="353"/>
      <c r="BC24" s="353"/>
      <c r="BD24" s="353"/>
      <c r="BE24" s="353"/>
      <c r="BF24" s="353"/>
      <c r="BG24" s="353"/>
      <c r="BH24" s="353"/>
      <c r="BI24" s="353"/>
      <c r="BJ24" s="353"/>
      <c r="BK24" s="353"/>
      <c r="BL24" s="353"/>
      <c r="BM24" s="354"/>
      <c r="BN24" s="385">
        <v>4561839</v>
      </c>
      <c r="BO24" s="386"/>
      <c r="BP24" s="386"/>
      <c r="BQ24" s="386"/>
      <c r="BR24" s="386"/>
      <c r="BS24" s="386"/>
      <c r="BT24" s="386"/>
      <c r="BU24" s="387"/>
      <c r="BV24" s="385">
        <v>4588702</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157</v>
      </c>
      <c r="F25" s="359"/>
      <c r="G25" s="359"/>
      <c r="H25" s="359"/>
      <c r="I25" s="359"/>
      <c r="J25" s="359"/>
      <c r="K25" s="360"/>
      <c r="L25" s="361">
        <v>1</v>
      </c>
      <c r="M25" s="362"/>
      <c r="N25" s="362"/>
      <c r="O25" s="362"/>
      <c r="P25" s="363"/>
      <c r="Q25" s="361">
        <v>5078</v>
      </c>
      <c r="R25" s="362"/>
      <c r="S25" s="362"/>
      <c r="T25" s="362"/>
      <c r="U25" s="362"/>
      <c r="V25" s="363"/>
      <c r="W25" s="427"/>
      <c r="X25" s="418"/>
      <c r="Y25" s="419"/>
      <c r="Z25" s="358" t="s">
        <v>158</v>
      </c>
      <c r="AA25" s="359"/>
      <c r="AB25" s="359"/>
      <c r="AC25" s="359"/>
      <c r="AD25" s="359"/>
      <c r="AE25" s="359"/>
      <c r="AF25" s="359"/>
      <c r="AG25" s="360"/>
      <c r="AH25" s="361" t="s">
        <v>120</v>
      </c>
      <c r="AI25" s="362"/>
      <c r="AJ25" s="362"/>
      <c r="AK25" s="362"/>
      <c r="AL25" s="363"/>
      <c r="AM25" s="361" t="s">
        <v>120</v>
      </c>
      <c r="AN25" s="362"/>
      <c r="AO25" s="362"/>
      <c r="AP25" s="362"/>
      <c r="AQ25" s="362"/>
      <c r="AR25" s="363"/>
      <c r="AS25" s="361" t="s">
        <v>120</v>
      </c>
      <c r="AT25" s="362"/>
      <c r="AU25" s="362"/>
      <c r="AV25" s="362"/>
      <c r="AW25" s="362"/>
      <c r="AX25" s="364"/>
      <c r="AY25" s="377" t="s">
        <v>159</v>
      </c>
      <c r="AZ25" s="378"/>
      <c r="BA25" s="378"/>
      <c r="BB25" s="378"/>
      <c r="BC25" s="378"/>
      <c r="BD25" s="378"/>
      <c r="BE25" s="378"/>
      <c r="BF25" s="378"/>
      <c r="BG25" s="378"/>
      <c r="BH25" s="378"/>
      <c r="BI25" s="378"/>
      <c r="BJ25" s="378"/>
      <c r="BK25" s="378"/>
      <c r="BL25" s="378"/>
      <c r="BM25" s="379"/>
      <c r="BN25" s="380">
        <v>456373</v>
      </c>
      <c r="BO25" s="381"/>
      <c r="BP25" s="381"/>
      <c r="BQ25" s="381"/>
      <c r="BR25" s="381"/>
      <c r="BS25" s="381"/>
      <c r="BT25" s="381"/>
      <c r="BU25" s="382"/>
      <c r="BV25" s="380">
        <v>563706</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160</v>
      </c>
      <c r="F26" s="359"/>
      <c r="G26" s="359"/>
      <c r="H26" s="359"/>
      <c r="I26" s="359"/>
      <c r="J26" s="359"/>
      <c r="K26" s="360"/>
      <c r="L26" s="361">
        <v>1</v>
      </c>
      <c r="M26" s="362"/>
      <c r="N26" s="362"/>
      <c r="O26" s="362"/>
      <c r="P26" s="363"/>
      <c r="Q26" s="361">
        <v>4950</v>
      </c>
      <c r="R26" s="362"/>
      <c r="S26" s="362"/>
      <c r="T26" s="362"/>
      <c r="U26" s="362"/>
      <c r="V26" s="363"/>
      <c r="W26" s="427"/>
      <c r="X26" s="418"/>
      <c r="Y26" s="419"/>
      <c r="Z26" s="358" t="s">
        <v>161</v>
      </c>
      <c r="AA26" s="440"/>
      <c r="AB26" s="440"/>
      <c r="AC26" s="440"/>
      <c r="AD26" s="440"/>
      <c r="AE26" s="440"/>
      <c r="AF26" s="440"/>
      <c r="AG26" s="441"/>
      <c r="AH26" s="361">
        <v>6</v>
      </c>
      <c r="AI26" s="362"/>
      <c r="AJ26" s="362"/>
      <c r="AK26" s="362"/>
      <c r="AL26" s="363"/>
      <c r="AM26" s="361">
        <v>17094</v>
      </c>
      <c r="AN26" s="362"/>
      <c r="AO26" s="362"/>
      <c r="AP26" s="362"/>
      <c r="AQ26" s="362"/>
      <c r="AR26" s="363"/>
      <c r="AS26" s="361">
        <v>2849</v>
      </c>
      <c r="AT26" s="362"/>
      <c r="AU26" s="362"/>
      <c r="AV26" s="362"/>
      <c r="AW26" s="362"/>
      <c r="AX26" s="364"/>
      <c r="AY26" s="394" t="s">
        <v>162</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163</v>
      </c>
      <c r="F27" s="359"/>
      <c r="G27" s="359"/>
      <c r="H27" s="359"/>
      <c r="I27" s="359"/>
      <c r="J27" s="359"/>
      <c r="K27" s="360"/>
      <c r="L27" s="361">
        <v>1</v>
      </c>
      <c r="M27" s="362"/>
      <c r="N27" s="362"/>
      <c r="O27" s="362"/>
      <c r="P27" s="363"/>
      <c r="Q27" s="361">
        <v>2604</v>
      </c>
      <c r="R27" s="362"/>
      <c r="S27" s="362"/>
      <c r="T27" s="362"/>
      <c r="U27" s="362"/>
      <c r="V27" s="363"/>
      <c r="W27" s="427"/>
      <c r="X27" s="418"/>
      <c r="Y27" s="419"/>
      <c r="Z27" s="358" t="s">
        <v>164</v>
      </c>
      <c r="AA27" s="359"/>
      <c r="AB27" s="359"/>
      <c r="AC27" s="359"/>
      <c r="AD27" s="359"/>
      <c r="AE27" s="359"/>
      <c r="AF27" s="359"/>
      <c r="AG27" s="360"/>
      <c r="AH27" s="361">
        <v>6</v>
      </c>
      <c r="AI27" s="362"/>
      <c r="AJ27" s="362"/>
      <c r="AK27" s="362"/>
      <c r="AL27" s="363"/>
      <c r="AM27" s="361">
        <v>17232</v>
      </c>
      <c r="AN27" s="362"/>
      <c r="AO27" s="362"/>
      <c r="AP27" s="362"/>
      <c r="AQ27" s="362"/>
      <c r="AR27" s="363"/>
      <c r="AS27" s="361">
        <v>2872</v>
      </c>
      <c r="AT27" s="362"/>
      <c r="AU27" s="362"/>
      <c r="AV27" s="362"/>
      <c r="AW27" s="362"/>
      <c r="AX27" s="364"/>
      <c r="AY27" s="391" t="s">
        <v>165</v>
      </c>
      <c r="AZ27" s="392"/>
      <c r="BA27" s="392"/>
      <c r="BB27" s="392"/>
      <c r="BC27" s="392"/>
      <c r="BD27" s="392"/>
      <c r="BE27" s="392"/>
      <c r="BF27" s="392"/>
      <c r="BG27" s="392"/>
      <c r="BH27" s="392"/>
      <c r="BI27" s="392"/>
      <c r="BJ27" s="392"/>
      <c r="BK27" s="392"/>
      <c r="BL27" s="392"/>
      <c r="BM27" s="393"/>
      <c r="BN27" s="388" t="s">
        <v>120</v>
      </c>
      <c r="BO27" s="389"/>
      <c r="BP27" s="389"/>
      <c r="BQ27" s="389"/>
      <c r="BR27" s="389"/>
      <c r="BS27" s="389"/>
      <c r="BT27" s="389"/>
      <c r="BU27" s="390"/>
      <c r="BV27" s="388" t="s">
        <v>120</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166</v>
      </c>
      <c r="F28" s="359"/>
      <c r="G28" s="359"/>
      <c r="H28" s="359"/>
      <c r="I28" s="359"/>
      <c r="J28" s="359"/>
      <c r="K28" s="360"/>
      <c r="L28" s="361">
        <v>1</v>
      </c>
      <c r="M28" s="362"/>
      <c r="N28" s="362"/>
      <c r="O28" s="362"/>
      <c r="P28" s="363"/>
      <c r="Q28" s="361">
        <v>2290</v>
      </c>
      <c r="R28" s="362"/>
      <c r="S28" s="362"/>
      <c r="T28" s="362"/>
      <c r="U28" s="362"/>
      <c r="V28" s="363"/>
      <c r="W28" s="427"/>
      <c r="X28" s="418"/>
      <c r="Y28" s="419"/>
      <c r="Z28" s="358" t="s">
        <v>167</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168</v>
      </c>
      <c r="AZ28" s="369"/>
      <c r="BA28" s="369"/>
      <c r="BB28" s="370"/>
      <c r="BC28" s="377" t="s">
        <v>169</v>
      </c>
      <c r="BD28" s="378"/>
      <c r="BE28" s="378"/>
      <c r="BF28" s="378"/>
      <c r="BG28" s="378"/>
      <c r="BH28" s="378"/>
      <c r="BI28" s="378"/>
      <c r="BJ28" s="378"/>
      <c r="BK28" s="378"/>
      <c r="BL28" s="378"/>
      <c r="BM28" s="379"/>
      <c r="BN28" s="380">
        <v>488682</v>
      </c>
      <c r="BO28" s="381"/>
      <c r="BP28" s="381"/>
      <c r="BQ28" s="381"/>
      <c r="BR28" s="381"/>
      <c r="BS28" s="381"/>
      <c r="BT28" s="381"/>
      <c r="BU28" s="382"/>
      <c r="BV28" s="380">
        <v>338554</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170</v>
      </c>
      <c r="F29" s="359"/>
      <c r="G29" s="359"/>
      <c r="H29" s="359"/>
      <c r="I29" s="359"/>
      <c r="J29" s="359"/>
      <c r="K29" s="360"/>
      <c r="L29" s="361">
        <v>10</v>
      </c>
      <c r="M29" s="362"/>
      <c r="N29" s="362"/>
      <c r="O29" s="362"/>
      <c r="P29" s="363"/>
      <c r="Q29" s="361">
        <v>2138</v>
      </c>
      <c r="R29" s="362"/>
      <c r="S29" s="362"/>
      <c r="T29" s="362"/>
      <c r="U29" s="362"/>
      <c r="V29" s="363"/>
      <c r="W29" s="428"/>
      <c r="X29" s="429"/>
      <c r="Y29" s="430"/>
      <c r="Z29" s="358" t="s">
        <v>171</v>
      </c>
      <c r="AA29" s="359"/>
      <c r="AB29" s="359"/>
      <c r="AC29" s="359"/>
      <c r="AD29" s="359"/>
      <c r="AE29" s="359"/>
      <c r="AF29" s="359"/>
      <c r="AG29" s="360"/>
      <c r="AH29" s="361">
        <v>98</v>
      </c>
      <c r="AI29" s="362"/>
      <c r="AJ29" s="362"/>
      <c r="AK29" s="362"/>
      <c r="AL29" s="363"/>
      <c r="AM29" s="361">
        <v>281916</v>
      </c>
      <c r="AN29" s="362"/>
      <c r="AO29" s="362"/>
      <c r="AP29" s="362"/>
      <c r="AQ29" s="362"/>
      <c r="AR29" s="363"/>
      <c r="AS29" s="361">
        <v>2877</v>
      </c>
      <c r="AT29" s="362"/>
      <c r="AU29" s="362"/>
      <c r="AV29" s="362"/>
      <c r="AW29" s="362"/>
      <c r="AX29" s="364"/>
      <c r="AY29" s="371"/>
      <c r="AZ29" s="372"/>
      <c r="BA29" s="372"/>
      <c r="BB29" s="373"/>
      <c r="BC29" s="365" t="s">
        <v>172</v>
      </c>
      <c r="BD29" s="366"/>
      <c r="BE29" s="366"/>
      <c r="BF29" s="366"/>
      <c r="BG29" s="366"/>
      <c r="BH29" s="366"/>
      <c r="BI29" s="366"/>
      <c r="BJ29" s="366"/>
      <c r="BK29" s="366"/>
      <c r="BL29" s="366"/>
      <c r="BM29" s="367"/>
      <c r="BN29" s="385">
        <v>10</v>
      </c>
      <c r="BO29" s="386"/>
      <c r="BP29" s="386"/>
      <c r="BQ29" s="386"/>
      <c r="BR29" s="386"/>
      <c r="BS29" s="386"/>
      <c r="BT29" s="386"/>
      <c r="BU29" s="387"/>
      <c r="BV29" s="385">
        <v>10</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9">
        <v>95.7</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174</v>
      </c>
      <c r="BD30" s="353"/>
      <c r="BE30" s="353"/>
      <c r="BF30" s="353"/>
      <c r="BG30" s="353"/>
      <c r="BH30" s="353"/>
      <c r="BI30" s="353"/>
      <c r="BJ30" s="353"/>
      <c r="BK30" s="353"/>
      <c r="BL30" s="353"/>
      <c r="BM30" s="354"/>
      <c r="BN30" s="388">
        <v>738959</v>
      </c>
      <c r="BO30" s="389"/>
      <c r="BP30" s="389"/>
      <c r="BQ30" s="389"/>
      <c r="BR30" s="389"/>
      <c r="BS30" s="389"/>
      <c r="BT30" s="389"/>
      <c r="BU30" s="390"/>
      <c r="BV30" s="388">
        <v>705978</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小竹町国民健康保険特別会計</v>
      </c>
      <c r="X34" s="344"/>
      <c r="Y34" s="344"/>
      <c r="Z34" s="344"/>
      <c r="AA34" s="344"/>
      <c r="AB34" s="344"/>
      <c r="AC34" s="344"/>
      <c r="AD34" s="344"/>
      <c r="AE34" s="344"/>
      <c r="AF34" s="344"/>
      <c r="AG34" s="344"/>
      <c r="AH34" s="344"/>
      <c r="AI34" s="344"/>
      <c r="AJ34" s="344"/>
      <c r="AK34" s="344"/>
      <c r="AL34" s="167"/>
      <c r="AM34" s="345">
        <f>IF(AO34="","",MAX(C34:D43,U34:V43)+1)</f>
        <v>4</v>
      </c>
      <c r="AN34" s="345"/>
      <c r="AO34" s="344" t="str">
        <f>IF('各会計、関係団体の財政状況及び健全化判断比率'!B30="","",'各会計、関係団体の財政状況及び健全化判断比率'!B30)</f>
        <v>小竹町立病院事業特別会計</v>
      </c>
      <c r="AP34" s="344"/>
      <c r="AQ34" s="344"/>
      <c r="AR34" s="344"/>
      <c r="AS34" s="344"/>
      <c r="AT34" s="344"/>
      <c r="AU34" s="344"/>
      <c r="AV34" s="344"/>
      <c r="AW34" s="344"/>
      <c r="AX34" s="344"/>
      <c r="AY34" s="344"/>
      <c r="AZ34" s="344"/>
      <c r="BA34" s="344"/>
      <c r="BB34" s="344"/>
      <c r="BC34" s="344"/>
      <c r="BD34" s="167"/>
      <c r="BE34" s="345">
        <f>IF(BG34="","",MAX(C34:D43,U34:V43,AM34:AN43)+1)</f>
        <v>6</v>
      </c>
      <c r="BF34" s="345"/>
      <c r="BG34" s="344" t="str">
        <f>IF('各会計、関係団体の財政状況及び健全化判断比率'!B32="","",'各会計、関係団体の財政状況及び健全化判断比率'!B32)</f>
        <v>小竹町農業集落排水事業特別会計</v>
      </c>
      <c r="BH34" s="344"/>
      <c r="BI34" s="344"/>
      <c r="BJ34" s="344"/>
      <c r="BK34" s="344"/>
      <c r="BL34" s="344"/>
      <c r="BM34" s="344"/>
      <c r="BN34" s="344"/>
      <c r="BO34" s="344"/>
      <c r="BP34" s="344"/>
      <c r="BQ34" s="344"/>
      <c r="BR34" s="344"/>
      <c r="BS34" s="344"/>
      <c r="BT34" s="344"/>
      <c r="BU34" s="344"/>
      <c r="BV34" s="167"/>
      <c r="BW34" s="345">
        <f>IF(BY34="","",MAX(C34:D43,U34:V43,AM34:AN43,BE34:BF43)+1)</f>
        <v>8</v>
      </c>
      <c r="BX34" s="345"/>
      <c r="BY34" s="344" t="str">
        <f>IF('各会計、関係団体の財政状況及び健全化判断比率'!B68="","",'各会計、関係団体の財政状況及び健全化判断比率'!B68)</f>
        <v>福岡県市町村消防団員等公務災害補償組合</v>
      </c>
      <c r="BZ34" s="344"/>
      <c r="CA34" s="344"/>
      <c r="CB34" s="344"/>
      <c r="CC34" s="344"/>
      <c r="CD34" s="344"/>
      <c r="CE34" s="344"/>
      <c r="CF34" s="344"/>
      <c r="CG34" s="344"/>
      <c r="CH34" s="344"/>
      <c r="CI34" s="344"/>
      <c r="CJ34" s="344"/>
      <c r="CK34" s="344"/>
      <c r="CL34" s="344"/>
      <c r="CM34" s="344"/>
      <c r="CN34" s="167"/>
      <c r="CO34" s="345">
        <f>IF(CQ34="","",MAX(C34:D43,U34:V43,AM34:AN43,BE34:BF43,BW34:BX43)+1)</f>
        <v>18</v>
      </c>
      <c r="CP34" s="345"/>
      <c r="CQ34" s="344" t="str">
        <f>IF('各会計、関係団体の財政状況及び健全化判断比率'!BS7="","",'各会計、関係団体の財政状況及び健全化判断比率'!BS7)</f>
        <v>小竹町土地開発公社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v>
      </c>
      <c r="DH34" s="346"/>
      <c r="DI34" s="171"/>
      <c r="DJ34" s="139"/>
      <c r="DK34" s="139"/>
      <c r="DL34" s="139"/>
      <c r="DM34" s="139"/>
      <c r="DN34" s="139"/>
      <c r="DO34" s="139"/>
    </row>
    <row r="35" spans="1:119" ht="32.25" customHeight="1">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小竹町後期高齢者医療特別会計</v>
      </c>
      <c r="X35" s="344"/>
      <c r="Y35" s="344"/>
      <c r="Z35" s="344"/>
      <c r="AA35" s="344"/>
      <c r="AB35" s="344"/>
      <c r="AC35" s="344"/>
      <c r="AD35" s="344"/>
      <c r="AE35" s="344"/>
      <c r="AF35" s="344"/>
      <c r="AG35" s="344"/>
      <c r="AH35" s="344"/>
      <c r="AI35" s="344"/>
      <c r="AJ35" s="344"/>
      <c r="AK35" s="344"/>
      <c r="AL35" s="167"/>
      <c r="AM35" s="345">
        <f t="shared" ref="AM35:AM43" si="0">IF(AO35="","",AM34+1)</f>
        <v>5</v>
      </c>
      <c r="AN35" s="345"/>
      <c r="AO35" s="344" t="str">
        <f>IF('各会計、関係団体の財政状況及び健全化判断比率'!B31="","",'各会計、関係団体の財政状況及び健全化判断比率'!B31)</f>
        <v>小竹町水道事業特別会計</v>
      </c>
      <c r="AP35" s="344"/>
      <c r="AQ35" s="344"/>
      <c r="AR35" s="344"/>
      <c r="AS35" s="344"/>
      <c r="AT35" s="344"/>
      <c r="AU35" s="344"/>
      <c r="AV35" s="344"/>
      <c r="AW35" s="344"/>
      <c r="AX35" s="344"/>
      <c r="AY35" s="344"/>
      <c r="AZ35" s="344"/>
      <c r="BA35" s="344"/>
      <c r="BB35" s="344"/>
      <c r="BC35" s="344"/>
      <c r="BD35" s="167"/>
      <c r="BE35" s="345">
        <f t="shared" ref="BE35:BE43" si="1">IF(BG35="","",BE34+1)</f>
        <v>7</v>
      </c>
      <c r="BF35" s="345"/>
      <c r="BG35" s="344" t="str">
        <f>IF('各会計、関係団体の財政状況及び健全化判断比率'!B33="","",'各会計、関係団体の財政状況及び健全化判断比率'!B33)</f>
        <v>小竹町公共下水道事業特別会計</v>
      </c>
      <c r="BH35" s="344"/>
      <c r="BI35" s="344"/>
      <c r="BJ35" s="344"/>
      <c r="BK35" s="344"/>
      <c r="BL35" s="344"/>
      <c r="BM35" s="344"/>
      <c r="BN35" s="344"/>
      <c r="BO35" s="344"/>
      <c r="BP35" s="344"/>
      <c r="BQ35" s="344"/>
      <c r="BR35" s="344"/>
      <c r="BS35" s="344"/>
      <c r="BT35" s="344"/>
      <c r="BU35" s="344"/>
      <c r="BV35" s="167"/>
      <c r="BW35" s="345">
        <f t="shared" ref="BW35:BW43" si="2">IF(BY35="","",BW34+1)</f>
        <v>9</v>
      </c>
      <c r="BX35" s="345"/>
      <c r="BY35" s="344" t="str">
        <f>IF('各会計、関係団体の財政状況及び健全化判断比率'!B69="","",'各会計、関係団体の財政状況及び健全化判断比率'!B69)</f>
        <v>福岡県自治会館管理組合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t="str">
        <f t="shared" ref="U36:U43" si="4">IF(W36="","",U35+1)</f>
        <v/>
      </c>
      <c r="V36" s="345"/>
      <c r="W36" s="344"/>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10</v>
      </c>
      <c r="BX36" s="345"/>
      <c r="BY36" s="344" t="str">
        <f>IF('各会計、関係団体の財政状況及び健全化判断比率'!B70="","",'各会計、関係団体の財政状況及び健全化判断比率'!B70)</f>
        <v>宮若市外二町じん芥処理施設組合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11</v>
      </c>
      <c r="BX37" s="345"/>
      <c r="BY37" s="344" t="str">
        <f>IF('各会計、関係団体の財政状況及び健全化判断比率'!B71="","",'各会計、関係団体の財政状況及び健全化判断比率'!B71)</f>
        <v>直方・鞍手広域市町村圏事務組合（一般会計）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12</v>
      </c>
      <c r="BX38" s="345"/>
      <c r="BY38" s="344" t="str">
        <f>IF('各会計、関係団体の財政状況及び健全化判断比率'!B72="","",'各会計、関係団体の財政状況及び健全化判断比率'!B72)</f>
        <v>直方・鞍手広域市町村圏事務組合（休日等急患センター事業特別会計）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13</v>
      </c>
      <c r="BX39" s="345"/>
      <c r="BY39" s="344" t="str">
        <f>IF('各会計、関係団体の財政状況及び健全化判断比率'!B73="","",'各会計、関係団体の財政状況及び健全化判断比率'!B73)</f>
        <v>直方・鞍手広域市町村圏事務組合（消防事業特別会計）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14</v>
      </c>
      <c r="BX40" s="345"/>
      <c r="BY40" s="344" t="str">
        <f>IF('各会計、関係団体の財政状況及び健全化判断比率'!B74="","",'各会計、関係団体の財政状況及び健全化判断比率'!B74)</f>
        <v>ふくおか県央環境施設組合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15</v>
      </c>
      <c r="BX41" s="345"/>
      <c r="BY41" s="344" t="str">
        <f>IF('各会計、関係団体の財政状況及び健全化判断比率'!B75="","",'各会計、関係団体の財政状況及び健全化判断比率'!B75)</f>
        <v>福岡県自治振興組合（一般会計）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16</v>
      </c>
      <c r="BX42" s="345"/>
      <c r="BY42" s="344" t="str">
        <f>IF('各会計、関係団体の財政状況及び健全化判断比率'!B76="","",'各会計、関係団体の財政状況及び健全化判断比率'!B76)</f>
        <v>福岡県自治振興組合（公文書館事業特別会計）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17</v>
      </c>
      <c r="BX43" s="345"/>
      <c r="BY43" s="344" t="str">
        <f>IF('各会計、関係団体の財政状況及び健全化判断比率'!B77="","",'各会計、関係団体の財政状況及び健全化判断比率'!B77)</f>
        <v>福岡県介護保険広域連合（一般会計）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4" t="s">
        <v>530</v>
      </c>
      <c r="D34" s="1154"/>
      <c r="E34" s="1155"/>
      <c r="F34" s="32" t="s">
        <v>531</v>
      </c>
      <c r="G34" s="33" t="s">
        <v>532</v>
      </c>
      <c r="H34" s="33" t="s">
        <v>533</v>
      </c>
      <c r="I34" s="33" t="s">
        <v>534</v>
      </c>
      <c r="J34" s="34" t="s">
        <v>535</v>
      </c>
      <c r="K34" s="22"/>
      <c r="L34" s="22"/>
      <c r="M34" s="22"/>
      <c r="N34" s="22"/>
      <c r="O34" s="22"/>
      <c r="P34" s="22"/>
    </row>
    <row r="35" spans="1:16" ht="39" customHeight="1">
      <c r="A35" s="22"/>
      <c r="B35" s="35"/>
      <c r="C35" s="1148" t="s">
        <v>536</v>
      </c>
      <c r="D35" s="1149"/>
      <c r="E35" s="1150"/>
      <c r="F35" s="36">
        <v>2.5299999999999998</v>
      </c>
      <c r="G35" s="37">
        <v>2.4500000000000002</v>
      </c>
      <c r="H35" s="37">
        <v>2.46</v>
      </c>
      <c r="I35" s="37">
        <v>6.71</v>
      </c>
      <c r="J35" s="38">
        <v>9.73</v>
      </c>
      <c r="K35" s="22"/>
      <c r="L35" s="22"/>
      <c r="M35" s="22"/>
      <c r="N35" s="22"/>
      <c r="O35" s="22"/>
      <c r="P35" s="22"/>
    </row>
    <row r="36" spans="1:16" ht="39" customHeight="1">
      <c r="A36" s="22"/>
      <c r="B36" s="35"/>
      <c r="C36" s="1148" t="s">
        <v>537</v>
      </c>
      <c r="D36" s="1149"/>
      <c r="E36" s="1150"/>
      <c r="F36" s="36">
        <v>4.41</v>
      </c>
      <c r="G36" s="37">
        <v>4.09</v>
      </c>
      <c r="H36" s="37">
        <v>4.2</v>
      </c>
      <c r="I36" s="37">
        <v>4.4800000000000004</v>
      </c>
      <c r="J36" s="38">
        <v>4.95</v>
      </c>
      <c r="K36" s="22"/>
      <c r="L36" s="22"/>
      <c r="M36" s="22"/>
      <c r="N36" s="22"/>
      <c r="O36" s="22"/>
      <c r="P36" s="22"/>
    </row>
    <row r="37" spans="1:16" ht="39" customHeight="1">
      <c r="A37" s="22"/>
      <c r="B37" s="35"/>
      <c r="C37" s="1148" t="s">
        <v>538</v>
      </c>
      <c r="D37" s="1149"/>
      <c r="E37" s="1150"/>
      <c r="F37" s="36">
        <v>0.56000000000000005</v>
      </c>
      <c r="G37" s="37">
        <v>0.41</v>
      </c>
      <c r="H37" s="37">
        <v>0.1</v>
      </c>
      <c r="I37" s="37" t="s">
        <v>539</v>
      </c>
      <c r="J37" s="38">
        <v>0.5</v>
      </c>
      <c r="K37" s="22"/>
      <c r="L37" s="22"/>
      <c r="M37" s="22"/>
      <c r="N37" s="22"/>
      <c r="O37" s="22"/>
      <c r="P37" s="22"/>
    </row>
    <row r="38" spans="1:16" ht="39" customHeight="1">
      <c r="A38" s="22"/>
      <c r="B38" s="35"/>
      <c r="C38" s="1148" t="s">
        <v>540</v>
      </c>
      <c r="D38" s="1149"/>
      <c r="E38" s="1150"/>
      <c r="F38" s="36">
        <v>0.02</v>
      </c>
      <c r="G38" s="37">
        <v>0.01</v>
      </c>
      <c r="H38" s="37">
        <v>0.01</v>
      </c>
      <c r="I38" s="37">
        <v>0.01</v>
      </c>
      <c r="J38" s="38">
        <v>0</v>
      </c>
      <c r="K38" s="22"/>
      <c r="L38" s="22"/>
      <c r="M38" s="22"/>
      <c r="N38" s="22"/>
      <c r="O38" s="22"/>
      <c r="P38" s="22"/>
    </row>
    <row r="39" spans="1:16" ht="39" customHeight="1">
      <c r="A39" s="22"/>
      <c r="B39" s="35"/>
      <c r="C39" s="1148" t="s">
        <v>541</v>
      </c>
      <c r="D39" s="1149"/>
      <c r="E39" s="1150"/>
      <c r="F39" s="36">
        <v>0</v>
      </c>
      <c r="G39" s="37">
        <v>0</v>
      </c>
      <c r="H39" s="37">
        <v>0</v>
      </c>
      <c r="I39" s="37">
        <v>0</v>
      </c>
      <c r="J39" s="38">
        <v>0</v>
      </c>
      <c r="K39" s="22"/>
      <c r="L39" s="22"/>
      <c r="M39" s="22"/>
      <c r="N39" s="22"/>
      <c r="O39" s="22"/>
      <c r="P39" s="22"/>
    </row>
    <row r="40" spans="1:16" ht="39" customHeight="1">
      <c r="A40" s="22"/>
      <c r="B40" s="35"/>
      <c r="C40" s="1148" t="s">
        <v>542</v>
      </c>
      <c r="D40" s="1149"/>
      <c r="E40" s="1150"/>
      <c r="F40" s="36">
        <v>0</v>
      </c>
      <c r="G40" s="37">
        <v>0</v>
      </c>
      <c r="H40" s="37">
        <v>0</v>
      </c>
      <c r="I40" s="37">
        <v>0</v>
      </c>
      <c r="J40" s="38">
        <v>0</v>
      </c>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543</v>
      </c>
      <c r="D42" s="1149"/>
      <c r="E42" s="1150"/>
      <c r="F42" s="36" t="s">
        <v>483</v>
      </c>
      <c r="G42" s="37" t="s">
        <v>483</v>
      </c>
      <c r="H42" s="37" t="s">
        <v>483</v>
      </c>
      <c r="I42" s="37" t="s">
        <v>483</v>
      </c>
      <c r="J42" s="38" t="s">
        <v>483</v>
      </c>
      <c r="K42" s="22"/>
      <c r="L42" s="22"/>
      <c r="M42" s="22"/>
      <c r="N42" s="22"/>
      <c r="O42" s="22"/>
      <c r="P42" s="22"/>
    </row>
    <row r="43" spans="1:16" ht="39" customHeight="1" thickBot="1">
      <c r="A43" s="22"/>
      <c r="B43" s="40"/>
      <c r="C43" s="1151" t="s">
        <v>544</v>
      </c>
      <c r="D43" s="1152"/>
      <c r="E43" s="1153"/>
      <c r="F43" s="41" t="s">
        <v>483</v>
      </c>
      <c r="G43" s="42" t="s">
        <v>483</v>
      </c>
      <c r="H43" s="42" t="s">
        <v>483</v>
      </c>
      <c r="I43" s="42" t="s">
        <v>483</v>
      </c>
      <c r="J43" s="43" t="s">
        <v>483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4" t="s">
        <v>11</v>
      </c>
      <c r="C45" s="1165"/>
      <c r="D45" s="58"/>
      <c r="E45" s="1170" t="s">
        <v>12</v>
      </c>
      <c r="F45" s="1170"/>
      <c r="G45" s="1170"/>
      <c r="H45" s="1170"/>
      <c r="I45" s="1170"/>
      <c r="J45" s="1171"/>
      <c r="K45" s="59">
        <v>704</v>
      </c>
      <c r="L45" s="60">
        <v>668</v>
      </c>
      <c r="M45" s="60">
        <v>626</v>
      </c>
      <c r="N45" s="60">
        <v>595</v>
      </c>
      <c r="O45" s="61">
        <v>544</v>
      </c>
      <c r="P45" s="48"/>
      <c r="Q45" s="48"/>
      <c r="R45" s="48"/>
      <c r="S45" s="48"/>
      <c r="T45" s="48"/>
      <c r="U45" s="48"/>
    </row>
    <row r="46" spans="1:21" ht="30.75" customHeight="1">
      <c r="A46" s="48"/>
      <c r="B46" s="1166"/>
      <c r="C46" s="1167"/>
      <c r="D46" s="62"/>
      <c r="E46" s="1158" t="s">
        <v>13</v>
      </c>
      <c r="F46" s="1158"/>
      <c r="G46" s="1158"/>
      <c r="H46" s="1158"/>
      <c r="I46" s="1158"/>
      <c r="J46" s="1159"/>
      <c r="K46" s="63" t="s">
        <v>483</v>
      </c>
      <c r="L46" s="64" t="s">
        <v>483</v>
      </c>
      <c r="M46" s="64" t="s">
        <v>483</v>
      </c>
      <c r="N46" s="64" t="s">
        <v>483</v>
      </c>
      <c r="O46" s="65" t="s">
        <v>483</v>
      </c>
      <c r="P46" s="48"/>
      <c r="Q46" s="48"/>
      <c r="R46" s="48"/>
      <c r="S46" s="48"/>
      <c r="T46" s="48"/>
      <c r="U46" s="48"/>
    </row>
    <row r="47" spans="1:21" ht="30.75" customHeight="1">
      <c r="A47" s="48"/>
      <c r="B47" s="1166"/>
      <c r="C47" s="1167"/>
      <c r="D47" s="62"/>
      <c r="E47" s="1158" t="s">
        <v>14</v>
      </c>
      <c r="F47" s="1158"/>
      <c r="G47" s="1158"/>
      <c r="H47" s="1158"/>
      <c r="I47" s="1158"/>
      <c r="J47" s="1159"/>
      <c r="K47" s="63" t="s">
        <v>483</v>
      </c>
      <c r="L47" s="64" t="s">
        <v>483</v>
      </c>
      <c r="M47" s="64" t="s">
        <v>483</v>
      </c>
      <c r="N47" s="64" t="s">
        <v>483</v>
      </c>
      <c r="O47" s="65" t="s">
        <v>483</v>
      </c>
      <c r="P47" s="48"/>
      <c r="Q47" s="48"/>
      <c r="R47" s="48"/>
      <c r="S47" s="48"/>
      <c r="T47" s="48"/>
      <c r="U47" s="48"/>
    </row>
    <row r="48" spans="1:21" ht="30.75" customHeight="1">
      <c r="A48" s="48"/>
      <c r="B48" s="1166"/>
      <c r="C48" s="1167"/>
      <c r="D48" s="62"/>
      <c r="E48" s="1158" t="s">
        <v>15</v>
      </c>
      <c r="F48" s="1158"/>
      <c r="G48" s="1158"/>
      <c r="H48" s="1158"/>
      <c r="I48" s="1158"/>
      <c r="J48" s="1159"/>
      <c r="K48" s="63">
        <v>78</v>
      </c>
      <c r="L48" s="64">
        <v>76</v>
      </c>
      <c r="M48" s="64">
        <v>78</v>
      </c>
      <c r="N48" s="64">
        <v>82</v>
      </c>
      <c r="O48" s="65">
        <v>71</v>
      </c>
      <c r="P48" s="48"/>
      <c r="Q48" s="48"/>
      <c r="R48" s="48"/>
      <c r="S48" s="48"/>
      <c r="T48" s="48"/>
      <c r="U48" s="48"/>
    </row>
    <row r="49" spans="1:21" ht="30.75" customHeight="1">
      <c r="A49" s="48"/>
      <c r="B49" s="1166"/>
      <c r="C49" s="1167"/>
      <c r="D49" s="62"/>
      <c r="E49" s="1158" t="s">
        <v>16</v>
      </c>
      <c r="F49" s="1158"/>
      <c r="G49" s="1158"/>
      <c r="H49" s="1158"/>
      <c r="I49" s="1158"/>
      <c r="J49" s="1159"/>
      <c r="K49" s="63">
        <v>87</v>
      </c>
      <c r="L49" s="64">
        <v>87</v>
      </c>
      <c r="M49" s="64">
        <v>87</v>
      </c>
      <c r="N49" s="64">
        <v>87</v>
      </c>
      <c r="O49" s="65">
        <v>78</v>
      </c>
      <c r="P49" s="48"/>
      <c r="Q49" s="48"/>
      <c r="R49" s="48"/>
      <c r="S49" s="48"/>
      <c r="T49" s="48"/>
      <c r="U49" s="48"/>
    </row>
    <row r="50" spans="1:21" ht="30.75" customHeight="1">
      <c r="A50" s="48"/>
      <c r="B50" s="1166"/>
      <c r="C50" s="1167"/>
      <c r="D50" s="62"/>
      <c r="E50" s="1158" t="s">
        <v>17</v>
      </c>
      <c r="F50" s="1158"/>
      <c r="G50" s="1158"/>
      <c r="H50" s="1158"/>
      <c r="I50" s="1158"/>
      <c r="J50" s="1159"/>
      <c r="K50" s="63" t="s">
        <v>483</v>
      </c>
      <c r="L50" s="64" t="s">
        <v>483</v>
      </c>
      <c r="M50" s="64" t="s">
        <v>483</v>
      </c>
      <c r="N50" s="64" t="s">
        <v>483</v>
      </c>
      <c r="O50" s="65" t="s">
        <v>483</v>
      </c>
      <c r="P50" s="48"/>
      <c r="Q50" s="48"/>
      <c r="R50" s="48"/>
      <c r="S50" s="48"/>
      <c r="T50" s="48"/>
      <c r="U50" s="48"/>
    </row>
    <row r="51" spans="1:21" ht="30.75" customHeight="1">
      <c r="A51" s="48"/>
      <c r="B51" s="1168"/>
      <c r="C51" s="1169"/>
      <c r="D51" s="66"/>
      <c r="E51" s="1158" t="s">
        <v>18</v>
      </c>
      <c r="F51" s="1158"/>
      <c r="G51" s="1158"/>
      <c r="H51" s="1158"/>
      <c r="I51" s="1158"/>
      <c r="J51" s="1159"/>
      <c r="K51" s="63">
        <v>1</v>
      </c>
      <c r="L51" s="64">
        <v>0</v>
      </c>
      <c r="M51" s="64">
        <v>0</v>
      </c>
      <c r="N51" s="64">
        <v>0</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498</v>
      </c>
      <c r="L52" s="64">
        <v>485</v>
      </c>
      <c r="M52" s="64">
        <v>484</v>
      </c>
      <c r="N52" s="64">
        <v>459</v>
      </c>
      <c r="O52" s="65">
        <v>430</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372</v>
      </c>
      <c r="L53" s="69">
        <v>346</v>
      </c>
      <c r="M53" s="69">
        <v>307</v>
      </c>
      <c r="N53" s="69">
        <v>305</v>
      </c>
      <c r="O53" s="70">
        <v>263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84" t="s">
        <v>24</v>
      </c>
      <c r="C41" s="1185"/>
      <c r="D41" s="81"/>
      <c r="E41" s="1186" t="s">
        <v>25</v>
      </c>
      <c r="F41" s="1186"/>
      <c r="G41" s="1186"/>
      <c r="H41" s="1187"/>
      <c r="I41" s="82">
        <v>4751</v>
      </c>
      <c r="J41" s="83">
        <v>4834</v>
      </c>
      <c r="K41" s="83">
        <v>4911</v>
      </c>
      <c r="L41" s="83">
        <v>4977</v>
      </c>
      <c r="M41" s="84">
        <v>4882</v>
      </c>
    </row>
    <row r="42" spans="2:13" ht="27.75" customHeight="1">
      <c r="B42" s="1174"/>
      <c r="C42" s="1175"/>
      <c r="D42" s="85"/>
      <c r="E42" s="1178" t="s">
        <v>26</v>
      </c>
      <c r="F42" s="1178"/>
      <c r="G42" s="1178"/>
      <c r="H42" s="1179"/>
      <c r="I42" s="86" t="s">
        <v>483</v>
      </c>
      <c r="J42" s="87" t="s">
        <v>483</v>
      </c>
      <c r="K42" s="87" t="s">
        <v>483</v>
      </c>
      <c r="L42" s="87" t="s">
        <v>483</v>
      </c>
      <c r="M42" s="88">
        <v>254</v>
      </c>
    </row>
    <row r="43" spans="2:13" ht="27.75" customHeight="1">
      <c r="B43" s="1174"/>
      <c r="C43" s="1175"/>
      <c r="D43" s="85"/>
      <c r="E43" s="1178" t="s">
        <v>27</v>
      </c>
      <c r="F43" s="1178"/>
      <c r="G43" s="1178"/>
      <c r="H43" s="1179"/>
      <c r="I43" s="86">
        <v>1099</v>
      </c>
      <c r="J43" s="87">
        <v>1157</v>
      </c>
      <c r="K43" s="87">
        <v>1231</v>
      </c>
      <c r="L43" s="87">
        <v>1249</v>
      </c>
      <c r="M43" s="88">
        <v>1364</v>
      </c>
    </row>
    <row r="44" spans="2:13" ht="27.75" customHeight="1">
      <c r="B44" s="1174"/>
      <c r="C44" s="1175"/>
      <c r="D44" s="85"/>
      <c r="E44" s="1178" t="s">
        <v>28</v>
      </c>
      <c r="F44" s="1178"/>
      <c r="G44" s="1178"/>
      <c r="H44" s="1179"/>
      <c r="I44" s="86">
        <v>477</v>
      </c>
      <c r="J44" s="87">
        <v>395</v>
      </c>
      <c r="K44" s="87">
        <v>313</v>
      </c>
      <c r="L44" s="87">
        <v>230</v>
      </c>
      <c r="M44" s="88">
        <v>155</v>
      </c>
    </row>
    <row r="45" spans="2:13" ht="27.75" customHeight="1">
      <c r="B45" s="1174"/>
      <c r="C45" s="1175"/>
      <c r="D45" s="85"/>
      <c r="E45" s="1178" t="s">
        <v>29</v>
      </c>
      <c r="F45" s="1178"/>
      <c r="G45" s="1178"/>
      <c r="H45" s="1179"/>
      <c r="I45" s="86">
        <v>718</v>
      </c>
      <c r="J45" s="87">
        <v>756</v>
      </c>
      <c r="K45" s="87">
        <v>575</v>
      </c>
      <c r="L45" s="87">
        <v>579</v>
      </c>
      <c r="M45" s="88">
        <v>622</v>
      </c>
    </row>
    <row r="46" spans="2:13" ht="27.75" customHeight="1">
      <c r="B46" s="1174"/>
      <c r="C46" s="1175"/>
      <c r="D46" s="89"/>
      <c r="E46" s="1178" t="s">
        <v>30</v>
      </c>
      <c r="F46" s="1178"/>
      <c r="G46" s="1178"/>
      <c r="H46" s="1179"/>
      <c r="I46" s="86" t="s">
        <v>483</v>
      </c>
      <c r="J46" s="87">
        <v>233</v>
      </c>
      <c r="K46" s="87">
        <v>229</v>
      </c>
      <c r="L46" s="87">
        <v>232</v>
      </c>
      <c r="M46" s="88" t="s">
        <v>483</v>
      </c>
    </row>
    <row r="47" spans="2:13" ht="27.75" customHeight="1">
      <c r="B47" s="1174"/>
      <c r="C47" s="1175"/>
      <c r="D47" s="90"/>
      <c r="E47" s="1188" t="s">
        <v>31</v>
      </c>
      <c r="F47" s="1189"/>
      <c r="G47" s="1189"/>
      <c r="H47" s="1190"/>
      <c r="I47" s="86" t="s">
        <v>483</v>
      </c>
      <c r="J47" s="87" t="s">
        <v>483</v>
      </c>
      <c r="K47" s="87" t="s">
        <v>483</v>
      </c>
      <c r="L47" s="87" t="s">
        <v>483</v>
      </c>
      <c r="M47" s="88" t="s">
        <v>483</v>
      </c>
    </row>
    <row r="48" spans="2:13" ht="27.75" customHeight="1">
      <c r="B48" s="1174"/>
      <c r="C48" s="1175"/>
      <c r="D48" s="85"/>
      <c r="E48" s="1178" t="s">
        <v>32</v>
      </c>
      <c r="F48" s="1178"/>
      <c r="G48" s="1178"/>
      <c r="H48" s="1179"/>
      <c r="I48" s="86" t="s">
        <v>483</v>
      </c>
      <c r="J48" s="87" t="s">
        <v>483</v>
      </c>
      <c r="K48" s="87" t="s">
        <v>483</v>
      </c>
      <c r="L48" s="87" t="s">
        <v>483</v>
      </c>
      <c r="M48" s="88" t="s">
        <v>483</v>
      </c>
    </row>
    <row r="49" spans="2:13" ht="27.75" customHeight="1">
      <c r="B49" s="1176"/>
      <c r="C49" s="1177"/>
      <c r="D49" s="85"/>
      <c r="E49" s="1178" t="s">
        <v>33</v>
      </c>
      <c r="F49" s="1178"/>
      <c r="G49" s="1178"/>
      <c r="H49" s="1179"/>
      <c r="I49" s="86" t="s">
        <v>483</v>
      </c>
      <c r="J49" s="87" t="s">
        <v>483</v>
      </c>
      <c r="K49" s="87" t="s">
        <v>483</v>
      </c>
      <c r="L49" s="87" t="s">
        <v>483</v>
      </c>
      <c r="M49" s="88" t="s">
        <v>483</v>
      </c>
    </row>
    <row r="50" spans="2:13" ht="27.75" customHeight="1">
      <c r="B50" s="1172" t="s">
        <v>34</v>
      </c>
      <c r="C50" s="1173"/>
      <c r="D50" s="91"/>
      <c r="E50" s="1178" t="s">
        <v>35</v>
      </c>
      <c r="F50" s="1178"/>
      <c r="G50" s="1178"/>
      <c r="H50" s="1179"/>
      <c r="I50" s="86">
        <v>1342</v>
      </c>
      <c r="J50" s="87">
        <v>1254</v>
      </c>
      <c r="K50" s="87">
        <v>1102</v>
      </c>
      <c r="L50" s="87">
        <v>1076</v>
      </c>
      <c r="M50" s="88">
        <v>1259</v>
      </c>
    </row>
    <row r="51" spans="2:13" ht="27.75" customHeight="1">
      <c r="B51" s="1174"/>
      <c r="C51" s="1175"/>
      <c r="D51" s="85"/>
      <c r="E51" s="1178" t="s">
        <v>36</v>
      </c>
      <c r="F51" s="1178"/>
      <c r="G51" s="1178"/>
      <c r="H51" s="1179"/>
      <c r="I51" s="86">
        <v>10</v>
      </c>
      <c r="J51" s="87">
        <v>7</v>
      </c>
      <c r="K51" s="87">
        <v>6</v>
      </c>
      <c r="L51" s="87">
        <v>3</v>
      </c>
      <c r="M51" s="88">
        <v>13</v>
      </c>
    </row>
    <row r="52" spans="2:13" ht="27.75" customHeight="1">
      <c r="B52" s="1176"/>
      <c r="C52" s="1177"/>
      <c r="D52" s="85"/>
      <c r="E52" s="1178" t="s">
        <v>37</v>
      </c>
      <c r="F52" s="1178"/>
      <c r="G52" s="1178"/>
      <c r="H52" s="1179"/>
      <c r="I52" s="86">
        <v>4099</v>
      </c>
      <c r="J52" s="87">
        <v>4148</v>
      </c>
      <c r="K52" s="87">
        <v>4026</v>
      </c>
      <c r="L52" s="87">
        <v>4391</v>
      </c>
      <c r="M52" s="88">
        <v>4285</v>
      </c>
    </row>
    <row r="53" spans="2:13" ht="27.75" customHeight="1" thickBot="1">
      <c r="B53" s="1180" t="s">
        <v>21</v>
      </c>
      <c r="C53" s="1181"/>
      <c r="D53" s="92"/>
      <c r="E53" s="1182" t="s">
        <v>38</v>
      </c>
      <c r="F53" s="1182"/>
      <c r="G53" s="1182"/>
      <c r="H53" s="1183"/>
      <c r="I53" s="93">
        <v>1593</v>
      </c>
      <c r="J53" s="94">
        <v>1966</v>
      </c>
      <c r="K53" s="94">
        <v>2125</v>
      </c>
      <c r="L53" s="94">
        <v>1797</v>
      </c>
      <c r="M53" s="95">
        <v>1720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159550</v>
      </c>
      <c r="E3" s="118"/>
      <c r="F3" s="119">
        <v>94828</v>
      </c>
      <c r="G3" s="120"/>
      <c r="H3" s="121"/>
    </row>
    <row r="4" spans="1:8">
      <c r="A4" s="122"/>
      <c r="B4" s="123"/>
      <c r="C4" s="124"/>
      <c r="D4" s="125">
        <v>39034</v>
      </c>
      <c r="E4" s="126"/>
      <c r="F4" s="127">
        <v>55133</v>
      </c>
      <c r="G4" s="128"/>
      <c r="H4" s="129"/>
    </row>
    <row r="5" spans="1:8">
      <c r="A5" s="110" t="s">
        <v>516</v>
      </c>
      <c r="B5" s="115"/>
      <c r="C5" s="116"/>
      <c r="D5" s="117">
        <v>154452</v>
      </c>
      <c r="E5" s="118"/>
      <c r="F5" s="119">
        <v>119674</v>
      </c>
      <c r="G5" s="120"/>
      <c r="H5" s="121"/>
    </row>
    <row r="6" spans="1:8">
      <c r="A6" s="122"/>
      <c r="B6" s="123"/>
      <c r="C6" s="124"/>
      <c r="D6" s="125">
        <v>66353</v>
      </c>
      <c r="E6" s="126"/>
      <c r="F6" s="127">
        <v>57803</v>
      </c>
      <c r="G6" s="128"/>
      <c r="H6" s="129"/>
    </row>
    <row r="7" spans="1:8">
      <c r="A7" s="110" t="s">
        <v>517</v>
      </c>
      <c r="B7" s="115"/>
      <c r="C7" s="116"/>
      <c r="D7" s="117">
        <v>126247</v>
      </c>
      <c r="E7" s="118"/>
      <c r="F7" s="119">
        <v>119685</v>
      </c>
      <c r="G7" s="120"/>
      <c r="H7" s="121"/>
    </row>
    <row r="8" spans="1:8">
      <c r="A8" s="122"/>
      <c r="B8" s="123"/>
      <c r="C8" s="124"/>
      <c r="D8" s="125">
        <v>57547</v>
      </c>
      <c r="E8" s="126"/>
      <c r="F8" s="127">
        <v>68464</v>
      </c>
      <c r="G8" s="128"/>
      <c r="H8" s="129"/>
    </row>
    <row r="9" spans="1:8">
      <c r="A9" s="110" t="s">
        <v>518</v>
      </c>
      <c r="B9" s="115"/>
      <c r="C9" s="116"/>
      <c r="D9" s="117">
        <v>146748</v>
      </c>
      <c r="E9" s="118"/>
      <c r="F9" s="119">
        <v>109920</v>
      </c>
      <c r="G9" s="120"/>
      <c r="H9" s="121"/>
    </row>
    <row r="10" spans="1:8">
      <c r="A10" s="122"/>
      <c r="B10" s="123"/>
      <c r="C10" s="124"/>
      <c r="D10" s="125">
        <v>61141</v>
      </c>
      <c r="E10" s="126"/>
      <c r="F10" s="127">
        <v>62739</v>
      </c>
      <c r="G10" s="128"/>
      <c r="H10" s="129"/>
    </row>
    <row r="11" spans="1:8">
      <c r="A11" s="110" t="s">
        <v>519</v>
      </c>
      <c r="B11" s="115"/>
      <c r="C11" s="116"/>
      <c r="D11" s="117">
        <v>79132</v>
      </c>
      <c r="E11" s="118"/>
      <c r="F11" s="119">
        <v>119882</v>
      </c>
      <c r="G11" s="120"/>
      <c r="H11" s="121"/>
    </row>
    <row r="12" spans="1:8">
      <c r="A12" s="122"/>
      <c r="B12" s="123"/>
      <c r="C12" s="130"/>
      <c r="D12" s="125">
        <v>36759</v>
      </c>
      <c r="E12" s="126"/>
      <c r="F12" s="127">
        <v>66481</v>
      </c>
      <c r="G12" s="128"/>
      <c r="H12" s="129"/>
    </row>
    <row r="13" spans="1:8">
      <c r="A13" s="110"/>
      <c r="B13" s="115"/>
      <c r="C13" s="131"/>
      <c r="D13" s="132">
        <v>133226</v>
      </c>
      <c r="E13" s="133"/>
      <c r="F13" s="134">
        <v>112798</v>
      </c>
      <c r="G13" s="135"/>
      <c r="H13" s="121"/>
    </row>
    <row r="14" spans="1:8">
      <c r="A14" s="122"/>
      <c r="B14" s="123"/>
      <c r="C14" s="124"/>
      <c r="D14" s="125">
        <v>52167</v>
      </c>
      <c r="E14" s="126"/>
      <c r="F14" s="127">
        <v>62124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2.54</v>
      </c>
      <c r="C19" s="136">
        <f>ROUND(VALUE(SUBSTITUTE(実質収支比率等に係る経年分析!G$48,"▲","-")),2)</f>
        <v>2.4500000000000002</v>
      </c>
      <c r="D19" s="136">
        <f>ROUND(VALUE(SUBSTITUTE(実質収支比率等に係る経年分析!H$48,"▲","-")),2)</f>
        <v>2.46</v>
      </c>
      <c r="E19" s="136">
        <f>ROUND(VALUE(SUBSTITUTE(実質収支比率等に係る経年分析!I$48,"▲","-")),2)</f>
        <v>6.72</v>
      </c>
      <c r="F19" s="136">
        <f>ROUND(VALUE(SUBSTITUTE(実質収支比率等に係る経年分析!J$48,"▲","-")),2)</f>
        <v>9.73</v>
      </c>
    </row>
    <row r="20" spans="1:11">
      <c r="A20" s="136" t="s">
        <v>43</v>
      </c>
      <c r="B20" s="136">
        <f>ROUND(VALUE(SUBSTITUTE(実質収支比率等に係る経年分析!F$47,"▲","-")),2)</f>
        <v>17.670000000000002</v>
      </c>
      <c r="C20" s="136">
        <f>ROUND(VALUE(SUBSTITUTE(実質収支比率等に係る経年分析!G$47,"▲","-")),2)</f>
        <v>15.84</v>
      </c>
      <c r="D20" s="136">
        <f>ROUND(VALUE(SUBSTITUTE(実質収支比率等に係る経年分析!H$47,"▲","-")),2)</f>
        <v>11.52</v>
      </c>
      <c r="E20" s="136">
        <f>ROUND(VALUE(SUBSTITUTE(実質収支比率等に係る経年分析!I$47,"▲","-")),2)</f>
        <v>12.29</v>
      </c>
      <c r="F20" s="136">
        <f>ROUND(VALUE(SUBSTITUTE(実質収支比率等に係る経年分析!J$47,"▲","-")),2)</f>
        <v>17.940000000000001</v>
      </c>
    </row>
    <row r="21" spans="1:11">
      <c r="A21" s="136" t="s">
        <v>44</v>
      </c>
      <c r="B21" s="136">
        <f>IF(ISNUMBER(VALUE(SUBSTITUTE(実質収支比率等に係る経年分析!F$49,"▲","-"))),ROUND(VALUE(SUBSTITUTE(実質収支比率等に係る経年分析!F$49,"▲","-")),2),NA())</f>
        <v>-6.97</v>
      </c>
      <c r="C21" s="136">
        <f>IF(ISNUMBER(VALUE(SUBSTITUTE(実質収支比率等に係る経年分析!G$49,"▲","-"))),ROUND(VALUE(SUBSTITUTE(実質収支比率等に係る経年分析!G$49,"▲","-")),2),NA())</f>
        <v>-2.95</v>
      </c>
      <c r="D21" s="136">
        <f>IF(ISNUMBER(VALUE(SUBSTITUTE(実質収支比率等に係る経年分析!H$49,"▲","-"))),ROUND(VALUE(SUBSTITUTE(実質収支比率等に係る経年分析!H$49,"▲","-")),2),NA())</f>
        <v>-5.89</v>
      </c>
      <c r="E21" s="136">
        <f>IF(ISNUMBER(VALUE(SUBSTITUTE(実質収支比率等に係る経年分析!I$49,"▲","-"))),ROUND(VALUE(SUBSTITUTE(実質収支比率等に係る経年分析!I$49,"▲","-")),2),NA())</f>
        <v>8.2100000000000009</v>
      </c>
      <c r="F21" s="136">
        <f>IF(ISNUMBER(VALUE(SUBSTITUTE(実質収支比率等に係る経年分析!J$49,"▲","-"))),ROUND(VALUE(SUBSTITUTE(実質収支比率等に係る経年分析!J$49,"▲","-")),2),NA())</f>
        <v>2.94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小竹町公共下水道事業特別会計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小竹町農業集落排水事業特別会計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小竹町後期高齢者医療特別会計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小竹町国民健康保険特別会計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0.56000000000000005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v>
      </c>
      <c r="H33" s="137">
        <f>IF(ROUND(VALUE(SUBSTITUTE(連結実質赤字比率に係る赤字・黒字の構成分析!I$37,"▲", "-")), 2) &lt; 0, ABS(ROUND(VALUE(SUBSTITUTE(連結実質赤字比率に係る赤字・黒字の構成分析!I$37,"▲", "-")), 2)), NA())</f>
        <v>0.2</v>
      </c>
      <c r="I33" s="137" t="e">
        <f>IF(ROUND(VALUE(SUBSTITUTE(連結実質赤字比率に係る赤字・黒字の構成分析!I$37,"▲", "-")), 2) &gt;= 0, ABS(ROUND(VALUE(SUBSTITUTE(連結実質赤字比率に係る赤字・黒字の構成分析!I$37,"▲", "-")), 2)), NA())</f>
        <v>#N/A</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v>
      </c>
    </row>
    <row r="34" spans="1:16">
      <c r="A34" s="137" t="str">
        <f>IF(連結実質赤字比率に係る赤字・黒字の構成分析!C$36="",NA(),連結実質赤字比率に係る赤字・黒字の構成分析!C$36)</f>
        <v>小竹町水道事業特別会計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4.41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4.09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4.4800000000000004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4.95</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2.5299999999999998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2.4500000000000002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2.46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6.71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9.73</v>
      </c>
    </row>
    <row r="36" spans="1:16">
      <c r="A36" s="137" t="str">
        <f>IF(連結実質赤字比率に係る赤字・黒字の構成分析!C$34="",NA(),連結実質赤字比率に係る赤字・黒字の構成分析!C$34)</f>
        <v>小竹町立病院事業特別会計</v>
      </c>
      <c r="B36" s="137">
        <f>IF(ROUND(VALUE(SUBSTITUTE(連結実質赤字比率に係る赤字・黒字の構成分析!F$34,"▲", "-")), 2) &lt; 0, ABS(ROUND(VALUE(SUBSTITUTE(連結実質赤字比率に係る赤字・黒字の構成分析!F$34,"▲", "-")), 2)), NA())</f>
        <v>3.9</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3.19</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2.4500000000000002</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3.82</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5.43</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498</v>
      </c>
      <c r="E42" s="138"/>
      <c r="F42" s="138"/>
      <c r="G42" s="138">
        <f>'実質公債費比率（分子）の構造'!L$52</f>
        <v>485</v>
      </c>
      <c r="H42" s="138"/>
      <c r="I42" s="138"/>
      <c r="J42" s="138">
        <f>'実質公債費比率（分子）の構造'!M$52</f>
        <v>484</v>
      </c>
      <c r="K42" s="138"/>
      <c r="L42" s="138"/>
      <c r="M42" s="138">
        <f>'実質公債費比率（分子）の構造'!N$52</f>
        <v>459</v>
      </c>
      <c r="N42" s="138"/>
      <c r="O42" s="138"/>
      <c r="P42" s="138">
        <f>'実質公債費比率（分子）の構造'!O$52</f>
        <v>430</v>
      </c>
    </row>
    <row r="43" spans="1:16">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87</v>
      </c>
      <c r="C45" s="138"/>
      <c r="D45" s="138"/>
      <c r="E45" s="138">
        <f>'実質公債費比率（分子）の構造'!L$49</f>
        <v>87</v>
      </c>
      <c r="F45" s="138"/>
      <c r="G45" s="138"/>
      <c r="H45" s="138">
        <f>'実質公債費比率（分子）の構造'!M$49</f>
        <v>87</v>
      </c>
      <c r="I45" s="138"/>
      <c r="J45" s="138"/>
      <c r="K45" s="138">
        <f>'実質公債費比率（分子）の構造'!N$49</f>
        <v>87</v>
      </c>
      <c r="L45" s="138"/>
      <c r="M45" s="138"/>
      <c r="N45" s="138">
        <f>'実質公債費比率（分子）の構造'!O$49</f>
        <v>78</v>
      </c>
      <c r="O45" s="138"/>
      <c r="P45" s="138"/>
    </row>
    <row r="46" spans="1:16">
      <c r="A46" s="138" t="s">
        <v>55</v>
      </c>
      <c r="B46" s="138">
        <f>'実質公債費比率（分子）の構造'!K$48</f>
        <v>78</v>
      </c>
      <c r="C46" s="138"/>
      <c r="D46" s="138"/>
      <c r="E46" s="138">
        <f>'実質公債費比率（分子）の構造'!L$48</f>
        <v>76</v>
      </c>
      <c r="F46" s="138"/>
      <c r="G46" s="138"/>
      <c r="H46" s="138">
        <f>'実質公債費比率（分子）の構造'!M$48</f>
        <v>78</v>
      </c>
      <c r="I46" s="138"/>
      <c r="J46" s="138"/>
      <c r="K46" s="138">
        <f>'実質公債費比率（分子）の構造'!N$48</f>
        <v>82</v>
      </c>
      <c r="L46" s="138"/>
      <c r="M46" s="138"/>
      <c r="N46" s="138">
        <f>'実質公債費比率（分子）の構造'!O$48</f>
        <v>71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704</v>
      </c>
      <c r="C49" s="138"/>
      <c r="D49" s="138"/>
      <c r="E49" s="138">
        <f>'実質公債費比率（分子）の構造'!L$45</f>
        <v>668</v>
      </c>
      <c r="F49" s="138"/>
      <c r="G49" s="138"/>
      <c r="H49" s="138">
        <f>'実質公債費比率（分子）の構造'!M$45</f>
        <v>626</v>
      </c>
      <c r="I49" s="138"/>
      <c r="J49" s="138"/>
      <c r="K49" s="138">
        <f>'実質公債費比率（分子）の構造'!N$45</f>
        <v>595</v>
      </c>
      <c r="L49" s="138"/>
      <c r="M49" s="138"/>
      <c r="N49" s="138">
        <f>'実質公債費比率（分子）の構造'!O$45</f>
        <v>544</v>
      </c>
      <c r="O49" s="138"/>
      <c r="P49" s="138"/>
    </row>
    <row r="50" spans="1:16">
      <c r="A50" s="138" t="s">
        <v>59</v>
      </c>
      <c r="B50" s="138" t="e">
        <f>NA()</f>
        <v>#N/A</v>
      </c>
      <c r="C50" s="138">
        <f>IF(ISNUMBER('実質公債費比率（分子）の構造'!K$53),'実質公債費比率（分子）の構造'!K$53,NA())</f>
        <v>372</v>
      </c>
      <c r="D50" s="138" t="e">
        <f>NA()</f>
        <v>#N/A</v>
      </c>
      <c r="E50" s="138" t="e">
        <f>NA()</f>
        <v>#N/A</v>
      </c>
      <c r="F50" s="138">
        <f>IF(ISNUMBER('実質公債費比率（分子）の構造'!L$53),'実質公債費比率（分子）の構造'!L$53,NA())</f>
        <v>346</v>
      </c>
      <c r="G50" s="138" t="e">
        <f>NA()</f>
        <v>#N/A</v>
      </c>
      <c r="H50" s="138" t="e">
        <f>NA()</f>
        <v>#N/A</v>
      </c>
      <c r="I50" s="138">
        <f>IF(ISNUMBER('実質公債費比率（分子）の構造'!M$53),'実質公債費比率（分子）の構造'!M$53,NA())</f>
        <v>307</v>
      </c>
      <c r="J50" s="138" t="e">
        <f>NA()</f>
        <v>#N/A</v>
      </c>
      <c r="K50" s="138" t="e">
        <f>NA()</f>
        <v>#N/A</v>
      </c>
      <c r="L50" s="138">
        <f>IF(ISNUMBER('実質公債費比率（分子）の構造'!N$53),'実質公債費比率（分子）の構造'!N$53,NA())</f>
        <v>305</v>
      </c>
      <c r="M50" s="138" t="e">
        <f>NA()</f>
        <v>#N/A</v>
      </c>
      <c r="N50" s="138" t="e">
        <f>NA()</f>
        <v>#N/A</v>
      </c>
      <c r="O50" s="138">
        <f>IF(ISNUMBER('実質公債費比率（分子）の構造'!O$53),'実質公債費比率（分子）の構造'!O$53,NA())</f>
        <v>263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4099</v>
      </c>
      <c r="E56" s="137"/>
      <c r="F56" s="137"/>
      <c r="G56" s="137">
        <f>'将来負担比率（分子）の構造'!J$52</f>
        <v>4148</v>
      </c>
      <c r="H56" s="137"/>
      <c r="I56" s="137"/>
      <c r="J56" s="137">
        <f>'将来負担比率（分子）の構造'!K$52</f>
        <v>4026</v>
      </c>
      <c r="K56" s="137"/>
      <c r="L56" s="137"/>
      <c r="M56" s="137">
        <f>'将来負担比率（分子）の構造'!L$52</f>
        <v>4391</v>
      </c>
      <c r="N56" s="137"/>
      <c r="O56" s="137"/>
      <c r="P56" s="137">
        <f>'将来負担比率（分子）の構造'!M$52</f>
        <v>4285</v>
      </c>
    </row>
    <row r="57" spans="1:16">
      <c r="A57" s="137" t="s">
        <v>36</v>
      </c>
      <c r="B57" s="137"/>
      <c r="C57" s="137"/>
      <c r="D57" s="137">
        <f>'将来負担比率（分子）の構造'!I$51</f>
        <v>10</v>
      </c>
      <c r="E57" s="137"/>
      <c r="F57" s="137"/>
      <c r="G57" s="137">
        <f>'将来負担比率（分子）の構造'!J$51</f>
        <v>7</v>
      </c>
      <c r="H57" s="137"/>
      <c r="I57" s="137"/>
      <c r="J57" s="137">
        <f>'将来負担比率（分子）の構造'!K$51</f>
        <v>6</v>
      </c>
      <c r="K57" s="137"/>
      <c r="L57" s="137"/>
      <c r="M57" s="137">
        <f>'将来負担比率（分子）の構造'!L$51</f>
        <v>3</v>
      </c>
      <c r="N57" s="137"/>
      <c r="O57" s="137"/>
      <c r="P57" s="137">
        <f>'将来負担比率（分子）の構造'!M$51</f>
        <v>13</v>
      </c>
    </row>
    <row r="58" spans="1:16">
      <c r="A58" s="137" t="s">
        <v>35</v>
      </c>
      <c r="B58" s="137"/>
      <c r="C58" s="137"/>
      <c r="D58" s="137">
        <f>'将来負担比率（分子）の構造'!I$50</f>
        <v>1342</v>
      </c>
      <c r="E58" s="137"/>
      <c r="F58" s="137"/>
      <c r="G58" s="137">
        <f>'将来負担比率（分子）の構造'!J$50</f>
        <v>1254</v>
      </c>
      <c r="H58" s="137"/>
      <c r="I58" s="137"/>
      <c r="J58" s="137">
        <f>'将来負担比率（分子）の構造'!K$50</f>
        <v>1102</v>
      </c>
      <c r="K58" s="137"/>
      <c r="L58" s="137"/>
      <c r="M58" s="137">
        <f>'将来負担比率（分子）の構造'!L$50</f>
        <v>1076</v>
      </c>
      <c r="N58" s="137"/>
      <c r="O58" s="137"/>
      <c r="P58" s="137">
        <f>'将来負担比率（分子）の構造'!M$50</f>
        <v>1259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f>'将来負担比率（分子）の構造'!J$46</f>
        <v>233</v>
      </c>
      <c r="F61" s="137"/>
      <c r="G61" s="137"/>
      <c r="H61" s="137">
        <f>'将来負担比率（分子）の構造'!K$46</f>
        <v>229</v>
      </c>
      <c r="I61" s="137"/>
      <c r="J61" s="137"/>
      <c r="K61" s="137">
        <f>'将来負担比率（分子）の構造'!L$46</f>
        <v>232</v>
      </c>
      <c r="L61" s="137"/>
      <c r="M61" s="137"/>
      <c r="N61" s="137" t="str">
        <f>'将来負担比率（分子）の構造'!M$46</f>
        <v>-</v>
      </c>
      <c r="O61" s="137"/>
      <c r="P61" s="137"/>
    </row>
    <row r="62" spans="1:16">
      <c r="A62" s="137" t="s">
        <v>29</v>
      </c>
      <c r="B62" s="137">
        <f>'将来負担比率（分子）の構造'!I$45</f>
        <v>718</v>
      </c>
      <c r="C62" s="137"/>
      <c r="D62" s="137"/>
      <c r="E62" s="137">
        <f>'将来負担比率（分子）の構造'!J$45</f>
        <v>756</v>
      </c>
      <c r="F62" s="137"/>
      <c r="G62" s="137"/>
      <c r="H62" s="137">
        <f>'将来負担比率（分子）の構造'!K$45</f>
        <v>575</v>
      </c>
      <c r="I62" s="137"/>
      <c r="J62" s="137"/>
      <c r="K62" s="137">
        <f>'将来負担比率（分子）の構造'!L$45</f>
        <v>579</v>
      </c>
      <c r="L62" s="137"/>
      <c r="M62" s="137"/>
      <c r="N62" s="137">
        <f>'将来負担比率（分子）の構造'!M$45</f>
        <v>622</v>
      </c>
      <c r="O62" s="137"/>
      <c r="P62" s="137"/>
    </row>
    <row r="63" spans="1:16">
      <c r="A63" s="137" t="s">
        <v>28</v>
      </c>
      <c r="B63" s="137">
        <f>'将来負担比率（分子）の構造'!I$44</f>
        <v>477</v>
      </c>
      <c r="C63" s="137"/>
      <c r="D63" s="137"/>
      <c r="E63" s="137">
        <f>'将来負担比率（分子）の構造'!J$44</f>
        <v>395</v>
      </c>
      <c r="F63" s="137"/>
      <c r="G63" s="137"/>
      <c r="H63" s="137">
        <f>'将来負担比率（分子）の構造'!K$44</f>
        <v>313</v>
      </c>
      <c r="I63" s="137"/>
      <c r="J63" s="137"/>
      <c r="K63" s="137">
        <f>'将来負担比率（分子）の構造'!L$44</f>
        <v>230</v>
      </c>
      <c r="L63" s="137"/>
      <c r="M63" s="137"/>
      <c r="N63" s="137">
        <f>'将来負担比率（分子）の構造'!M$44</f>
        <v>155</v>
      </c>
      <c r="O63" s="137"/>
      <c r="P63" s="137"/>
    </row>
    <row r="64" spans="1:16">
      <c r="A64" s="137" t="s">
        <v>27</v>
      </c>
      <c r="B64" s="137">
        <f>'将来負担比率（分子）の構造'!I$43</f>
        <v>1099</v>
      </c>
      <c r="C64" s="137"/>
      <c r="D64" s="137"/>
      <c r="E64" s="137">
        <f>'将来負担比率（分子）の構造'!J$43</f>
        <v>1157</v>
      </c>
      <c r="F64" s="137"/>
      <c r="G64" s="137"/>
      <c r="H64" s="137">
        <f>'将来負担比率（分子）の構造'!K$43</f>
        <v>1231</v>
      </c>
      <c r="I64" s="137"/>
      <c r="J64" s="137"/>
      <c r="K64" s="137">
        <f>'将来負担比率（分子）の構造'!L$43</f>
        <v>1249</v>
      </c>
      <c r="L64" s="137"/>
      <c r="M64" s="137"/>
      <c r="N64" s="137">
        <f>'将来負担比率（分子）の構造'!M$43</f>
        <v>1364</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f>'将来負担比率（分子）の構造'!M$42</f>
        <v>254</v>
      </c>
      <c r="O65" s="137"/>
      <c r="P65" s="137"/>
    </row>
    <row r="66" spans="1:16">
      <c r="A66" s="137" t="s">
        <v>25</v>
      </c>
      <c r="B66" s="137">
        <f>'将来負担比率（分子）の構造'!I$41</f>
        <v>4751</v>
      </c>
      <c r="C66" s="137"/>
      <c r="D66" s="137"/>
      <c r="E66" s="137">
        <f>'将来負担比率（分子）の構造'!J$41</f>
        <v>4834</v>
      </c>
      <c r="F66" s="137"/>
      <c r="G66" s="137"/>
      <c r="H66" s="137">
        <f>'将来負担比率（分子）の構造'!K$41</f>
        <v>4911</v>
      </c>
      <c r="I66" s="137"/>
      <c r="J66" s="137"/>
      <c r="K66" s="137">
        <f>'将来負担比率（分子）の構造'!L$41</f>
        <v>4977</v>
      </c>
      <c r="L66" s="137"/>
      <c r="M66" s="137"/>
      <c r="N66" s="137">
        <f>'将来負担比率（分子）の構造'!M$41</f>
        <v>4882</v>
      </c>
      <c r="O66" s="137"/>
      <c r="P66" s="137"/>
    </row>
    <row r="67" spans="1:16">
      <c r="A67" s="137" t="s">
        <v>63</v>
      </c>
      <c r="B67" s="137" t="e">
        <f>NA()</f>
        <v>#N/A</v>
      </c>
      <c r="C67" s="137">
        <f>IF(ISNUMBER('将来負担比率（分子）の構造'!I$53), IF('将来負担比率（分子）の構造'!I$53 &lt; 0, 0, '将来負担比率（分子）の構造'!I$53), NA())</f>
        <v>1593</v>
      </c>
      <c r="D67" s="137" t="e">
        <f>NA()</f>
        <v>#N/A</v>
      </c>
      <c r="E67" s="137" t="e">
        <f>NA()</f>
        <v>#N/A</v>
      </c>
      <c r="F67" s="137">
        <f>IF(ISNUMBER('将来負担比率（分子）の構造'!J$53), IF('将来負担比率（分子）の構造'!J$53 &lt; 0, 0, '将来負担比率（分子）の構造'!J$53), NA())</f>
        <v>1966</v>
      </c>
      <c r="G67" s="137" t="e">
        <f>NA()</f>
        <v>#N/A</v>
      </c>
      <c r="H67" s="137" t="e">
        <f>NA()</f>
        <v>#N/A</v>
      </c>
      <c r="I67" s="137">
        <f>IF(ISNUMBER('将来負担比率（分子）の構造'!K$53), IF('将来負担比率（分子）の構造'!K$53 &lt; 0, 0, '将来負担比率（分子）の構造'!K$53), NA())</f>
        <v>2125</v>
      </c>
      <c r="J67" s="137" t="e">
        <f>NA()</f>
        <v>#N/A</v>
      </c>
      <c r="K67" s="137" t="e">
        <f>NA()</f>
        <v>#N/A</v>
      </c>
      <c r="L67" s="137">
        <f>IF(ISNUMBER('将来負担比率（分子）の構造'!L$53), IF('将来負担比率（分子）の構造'!L$53 &lt; 0, 0, '将来負担比率（分子）の構造'!L$53), NA())</f>
        <v>1797</v>
      </c>
      <c r="M67" s="137" t="e">
        <f>NA()</f>
        <v>#N/A</v>
      </c>
      <c r="N67" s="137" t="e">
        <f>NA()</f>
        <v>#N/A</v>
      </c>
      <c r="O67" s="137">
        <f>IF(ISNUMBER('将来負担比率（分子）の構造'!M$53), IF('将来負担比率（分子）の構造'!M$53 &lt; 0, 0, '将来負担比率（分子）の構造'!M$53), NA())</f>
        <v>1720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196</v>
      </c>
      <c r="DI1" s="704"/>
      <c r="DJ1" s="704"/>
      <c r="DK1" s="704"/>
      <c r="DL1" s="704"/>
      <c r="DM1" s="704"/>
      <c r="DN1" s="705"/>
      <c r="DP1" s="703" t="s">
        <v>197</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6" t="s">
        <v>205</v>
      </c>
      <c r="AQ4" s="706"/>
      <c r="AR4" s="706"/>
      <c r="AS4" s="706"/>
      <c r="AT4" s="706"/>
      <c r="AU4" s="706"/>
      <c r="AV4" s="706"/>
      <c r="AW4" s="706"/>
      <c r="AX4" s="706"/>
      <c r="AY4" s="706"/>
      <c r="AZ4" s="706"/>
      <c r="BA4" s="706"/>
      <c r="BB4" s="706"/>
      <c r="BC4" s="706"/>
      <c r="BD4" s="706"/>
      <c r="BE4" s="706"/>
      <c r="BF4" s="706"/>
      <c r="BG4" s="706" t="s">
        <v>206</v>
      </c>
      <c r="BH4" s="706"/>
      <c r="BI4" s="706"/>
      <c r="BJ4" s="706"/>
      <c r="BK4" s="706"/>
      <c r="BL4" s="706"/>
      <c r="BM4" s="706"/>
      <c r="BN4" s="706"/>
      <c r="BO4" s="706" t="s">
        <v>203</v>
      </c>
      <c r="BP4" s="706"/>
      <c r="BQ4" s="706"/>
      <c r="BR4" s="706"/>
      <c r="BS4" s="706" t="s">
        <v>207</v>
      </c>
      <c r="BT4" s="706"/>
      <c r="BU4" s="706"/>
      <c r="BV4" s="706"/>
      <c r="BW4" s="706"/>
      <c r="BX4" s="706"/>
      <c r="BY4" s="706"/>
      <c r="BZ4" s="706"/>
      <c r="CA4" s="706"/>
      <c r="CB4" s="706"/>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209</v>
      </c>
      <c r="C5" s="678"/>
      <c r="D5" s="678"/>
      <c r="E5" s="678"/>
      <c r="F5" s="678"/>
      <c r="G5" s="678"/>
      <c r="H5" s="678"/>
      <c r="I5" s="678"/>
      <c r="J5" s="678"/>
      <c r="K5" s="678"/>
      <c r="L5" s="678"/>
      <c r="M5" s="678"/>
      <c r="N5" s="678"/>
      <c r="O5" s="678"/>
      <c r="P5" s="678"/>
      <c r="Q5" s="679"/>
      <c r="R5" s="640">
        <v>820191</v>
      </c>
      <c r="S5" s="641"/>
      <c r="T5" s="641"/>
      <c r="U5" s="641"/>
      <c r="V5" s="641"/>
      <c r="W5" s="641"/>
      <c r="X5" s="641"/>
      <c r="Y5" s="688"/>
      <c r="Z5" s="701">
        <v>17.399999999999999</v>
      </c>
      <c r="AA5" s="701"/>
      <c r="AB5" s="701"/>
      <c r="AC5" s="701"/>
      <c r="AD5" s="702">
        <v>820191</v>
      </c>
      <c r="AE5" s="702"/>
      <c r="AF5" s="702"/>
      <c r="AG5" s="702"/>
      <c r="AH5" s="702"/>
      <c r="AI5" s="702"/>
      <c r="AJ5" s="702"/>
      <c r="AK5" s="702"/>
      <c r="AL5" s="689">
        <v>31.3</v>
      </c>
      <c r="AM5" s="658"/>
      <c r="AN5" s="658"/>
      <c r="AO5" s="690"/>
      <c r="AP5" s="677" t="s">
        <v>210</v>
      </c>
      <c r="AQ5" s="678"/>
      <c r="AR5" s="678"/>
      <c r="AS5" s="678"/>
      <c r="AT5" s="678"/>
      <c r="AU5" s="678"/>
      <c r="AV5" s="678"/>
      <c r="AW5" s="678"/>
      <c r="AX5" s="678"/>
      <c r="AY5" s="678"/>
      <c r="AZ5" s="678"/>
      <c r="BA5" s="678"/>
      <c r="BB5" s="678"/>
      <c r="BC5" s="678"/>
      <c r="BD5" s="678"/>
      <c r="BE5" s="678"/>
      <c r="BF5" s="679"/>
      <c r="BG5" s="590">
        <v>820191</v>
      </c>
      <c r="BH5" s="591"/>
      <c r="BI5" s="591"/>
      <c r="BJ5" s="591"/>
      <c r="BK5" s="591"/>
      <c r="BL5" s="591"/>
      <c r="BM5" s="591"/>
      <c r="BN5" s="592"/>
      <c r="BO5" s="643">
        <v>100</v>
      </c>
      <c r="BP5" s="643"/>
      <c r="BQ5" s="643"/>
      <c r="BR5" s="643"/>
      <c r="BS5" s="644" t="s">
        <v>211</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212</v>
      </c>
      <c r="CS5" s="696"/>
      <c r="CT5" s="696"/>
      <c r="CU5" s="696"/>
      <c r="CV5" s="696"/>
      <c r="CW5" s="696"/>
      <c r="CX5" s="696"/>
      <c r="CY5" s="697"/>
      <c r="CZ5" s="695" t="s">
        <v>203</v>
      </c>
      <c r="DA5" s="696"/>
      <c r="DB5" s="696"/>
      <c r="DC5" s="697"/>
      <c r="DD5" s="695" t="s">
        <v>213</v>
      </c>
      <c r="DE5" s="696"/>
      <c r="DF5" s="696"/>
      <c r="DG5" s="696"/>
      <c r="DH5" s="696"/>
      <c r="DI5" s="696"/>
      <c r="DJ5" s="696"/>
      <c r="DK5" s="696"/>
      <c r="DL5" s="696"/>
      <c r="DM5" s="696"/>
      <c r="DN5" s="696"/>
      <c r="DO5" s="696"/>
      <c r="DP5" s="697"/>
      <c r="DQ5" s="695" t="s">
        <v>214</v>
      </c>
      <c r="DR5" s="696"/>
      <c r="DS5" s="696"/>
      <c r="DT5" s="696"/>
      <c r="DU5" s="696"/>
      <c r="DV5" s="696"/>
      <c r="DW5" s="696"/>
      <c r="DX5" s="696"/>
      <c r="DY5" s="696"/>
      <c r="DZ5" s="696"/>
      <c r="EA5" s="696"/>
      <c r="EB5" s="696"/>
      <c r="EC5" s="697"/>
    </row>
    <row r="6" spans="2:143" ht="11.25" customHeight="1">
      <c r="B6" s="587" t="s">
        <v>215</v>
      </c>
      <c r="C6" s="588"/>
      <c r="D6" s="588"/>
      <c r="E6" s="588"/>
      <c r="F6" s="588"/>
      <c r="G6" s="588"/>
      <c r="H6" s="588"/>
      <c r="I6" s="588"/>
      <c r="J6" s="588"/>
      <c r="K6" s="588"/>
      <c r="L6" s="588"/>
      <c r="M6" s="588"/>
      <c r="N6" s="588"/>
      <c r="O6" s="588"/>
      <c r="P6" s="588"/>
      <c r="Q6" s="589"/>
      <c r="R6" s="590">
        <v>40078</v>
      </c>
      <c r="S6" s="591"/>
      <c r="T6" s="591"/>
      <c r="U6" s="591"/>
      <c r="V6" s="591"/>
      <c r="W6" s="591"/>
      <c r="X6" s="591"/>
      <c r="Y6" s="592"/>
      <c r="Z6" s="643">
        <v>0.9</v>
      </c>
      <c r="AA6" s="643"/>
      <c r="AB6" s="643"/>
      <c r="AC6" s="643"/>
      <c r="AD6" s="644">
        <v>40078</v>
      </c>
      <c r="AE6" s="644"/>
      <c r="AF6" s="644"/>
      <c r="AG6" s="644"/>
      <c r="AH6" s="644"/>
      <c r="AI6" s="644"/>
      <c r="AJ6" s="644"/>
      <c r="AK6" s="644"/>
      <c r="AL6" s="613">
        <v>1.5</v>
      </c>
      <c r="AM6" s="645"/>
      <c r="AN6" s="645"/>
      <c r="AO6" s="646"/>
      <c r="AP6" s="587" t="s">
        <v>216</v>
      </c>
      <c r="AQ6" s="588"/>
      <c r="AR6" s="588"/>
      <c r="AS6" s="588"/>
      <c r="AT6" s="588"/>
      <c r="AU6" s="588"/>
      <c r="AV6" s="588"/>
      <c r="AW6" s="588"/>
      <c r="AX6" s="588"/>
      <c r="AY6" s="588"/>
      <c r="AZ6" s="588"/>
      <c r="BA6" s="588"/>
      <c r="BB6" s="588"/>
      <c r="BC6" s="588"/>
      <c r="BD6" s="588"/>
      <c r="BE6" s="588"/>
      <c r="BF6" s="589"/>
      <c r="BG6" s="590">
        <v>820191</v>
      </c>
      <c r="BH6" s="591"/>
      <c r="BI6" s="591"/>
      <c r="BJ6" s="591"/>
      <c r="BK6" s="591"/>
      <c r="BL6" s="591"/>
      <c r="BM6" s="591"/>
      <c r="BN6" s="592"/>
      <c r="BO6" s="643">
        <v>100</v>
      </c>
      <c r="BP6" s="643"/>
      <c r="BQ6" s="643"/>
      <c r="BR6" s="643"/>
      <c r="BS6" s="644" t="s">
        <v>211</v>
      </c>
      <c r="BT6" s="644"/>
      <c r="BU6" s="644"/>
      <c r="BV6" s="644"/>
      <c r="BW6" s="644"/>
      <c r="BX6" s="644"/>
      <c r="BY6" s="644"/>
      <c r="BZ6" s="644"/>
      <c r="CA6" s="644"/>
      <c r="CB6" s="680"/>
      <c r="CD6" s="647" t="s">
        <v>217</v>
      </c>
      <c r="CE6" s="648"/>
      <c r="CF6" s="648"/>
      <c r="CG6" s="648"/>
      <c r="CH6" s="648"/>
      <c r="CI6" s="648"/>
      <c r="CJ6" s="648"/>
      <c r="CK6" s="648"/>
      <c r="CL6" s="648"/>
      <c r="CM6" s="648"/>
      <c r="CN6" s="648"/>
      <c r="CO6" s="648"/>
      <c r="CP6" s="648"/>
      <c r="CQ6" s="649"/>
      <c r="CR6" s="590">
        <v>74765</v>
      </c>
      <c r="CS6" s="591"/>
      <c r="CT6" s="591"/>
      <c r="CU6" s="591"/>
      <c r="CV6" s="591"/>
      <c r="CW6" s="591"/>
      <c r="CX6" s="591"/>
      <c r="CY6" s="592"/>
      <c r="CZ6" s="643">
        <v>1.7</v>
      </c>
      <c r="DA6" s="643"/>
      <c r="DB6" s="643"/>
      <c r="DC6" s="643"/>
      <c r="DD6" s="596" t="s">
        <v>211</v>
      </c>
      <c r="DE6" s="591"/>
      <c r="DF6" s="591"/>
      <c r="DG6" s="591"/>
      <c r="DH6" s="591"/>
      <c r="DI6" s="591"/>
      <c r="DJ6" s="591"/>
      <c r="DK6" s="591"/>
      <c r="DL6" s="591"/>
      <c r="DM6" s="591"/>
      <c r="DN6" s="591"/>
      <c r="DO6" s="591"/>
      <c r="DP6" s="592"/>
      <c r="DQ6" s="596">
        <v>74528</v>
      </c>
      <c r="DR6" s="591"/>
      <c r="DS6" s="591"/>
      <c r="DT6" s="591"/>
      <c r="DU6" s="591"/>
      <c r="DV6" s="591"/>
      <c r="DW6" s="591"/>
      <c r="DX6" s="591"/>
      <c r="DY6" s="591"/>
      <c r="DZ6" s="591"/>
      <c r="EA6" s="591"/>
      <c r="EB6" s="591"/>
      <c r="EC6" s="626"/>
    </row>
    <row r="7" spans="2:143" ht="11.25" customHeight="1">
      <c r="B7" s="587" t="s">
        <v>218</v>
      </c>
      <c r="C7" s="588"/>
      <c r="D7" s="588"/>
      <c r="E7" s="588"/>
      <c r="F7" s="588"/>
      <c r="G7" s="588"/>
      <c r="H7" s="588"/>
      <c r="I7" s="588"/>
      <c r="J7" s="588"/>
      <c r="K7" s="588"/>
      <c r="L7" s="588"/>
      <c r="M7" s="588"/>
      <c r="N7" s="588"/>
      <c r="O7" s="588"/>
      <c r="P7" s="588"/>
      <c r="Q7" s="589"/>
      <c r="R7" s="590">
        <v>616</v>
      </c>
      <c r="S7" s="591"/>
      <c r="T7" s="591"/>
      <c r="U7" s="591"/>
      <c r="V7" s="591"/>
      <c r="W7" s="591"/>
      <c r="X7" s="591"/>
      <c r="Y7" s="592"/>
      <c r="Z7" s="643">
        <v>0</v>
      </c>
      <c r="AA7" s="643"/>
      <c r="AB7" s="643"/>
      <c r="AC7" s="643"/>
      <c r="AD7" s="644">
        <v>616</v>
      </c>
      <c r="AE7" s="644"/>
      <c r="AF7" s="644"/>
      <c r="AG7" s="644"/>
      <c r="AH7" s="644"/>
      <c r="AI7" s="644"/>
      <c r="AJ7" s="644"/>
      <c r="AK7" s="644"/>
      <c r="AL7" s="613">
        <v>0</v>
      </c>
      <c r="AM7" s="645"/>
      <c r="AN7" s="645"/>
      <c r="AO7" s="646"/>
      <c r="AP7" s="587" t="s">
        <v>219</v>
      </c>
      <c r="AQ7" s="588"/>
      <c r="AR7" s="588"/>
      <c r="AS7" s="588"/>
      <c r="AT7" s="588"/>
      <c r="AU7" s="588"/>
      <c r="AV7" s="588"/>
      <c r="AW7" s="588"/>
      <c r="AX7" s="588"/>
      <c r="AY7" s="588"/>
      <c r="AZ7" s="588"/>
      <c r="BA7" s="588"/>
      <c r="BB7" s="588"/>
      <c r="BC7" s="588"/>
      <c r="BD7" s="588"/>
      <c r="BE7" s="588"/>
      <c r="BF7" s="589"/>
      <c r="BG7" s="590">
        <v>318713</v>
      </c>
      <c r="BH7" s="591"/>
      <c r="BI7" s="591"/>
      <c r="BJ7" s="591"/>
      <c r="BK7" s="591"/>
      <c r="BL7" s="591"/>
      <c r="BM7" s="591"/>
      <c r="BN7" s="592"/>
      <c r="BO7" s="643">
        <v>38.9</v>
      </c>
      <c r="BP7" s="643"/>
      <c r="BQ7" s="643"/>
      <c r="BR7" s="643"/>
      <c r="BS7" s="644" t="s">
        <v>211</v>
      </c>
      <c r="BT7" s="644"/>
      <c r="BU7" s="644"/>
      <c r="BV7" s="644"/>
      <c r="BW7" s="644"/>
      <c r="BX7" s="644"/>
      <c r="BY7" s="644"/>
      <c r="BZ7" s="644"/>
      <c r="CA7" s="644"/>
      <c r="CB7" s="680"/>
      <c r="CD7" s="627" t="s">
        <v>220</v>
      </c>
      <c r="CE7" s="624"/>
      <c r="CF7" s="624"/>
      <c r="CG7" s="624"/>
      <c r="CH7" s="624"/>
      <c r="CI7" s="624"/>
      <c r="CJ7" s="624"/>
      <c r="CK7" s="624"/>
      <c r="CL7" s="624"/>
      <c r="CM7" s="624"/>
      <c r="CN7" s="624"/>
      <c r="CO7" s="624"/>
      <c r="CP7" s="624"/>
      <c r="CQ7" s="625"/>
      <c r="CR7" s="590">
        <v>647183</v>
      </c>
      <c r="CS7" s="591"/>
      <c r="CT7" s="591"/>
      <c r="CU7" s="591"/>
      <c r="CV7" s="591"/>
      <c r="CW7" s="591"/>
      <c r="CX7" s="591"/>
      <c r="CY7" s="592"/>
      <c r="CZ7" s="643">
        <v>14.6</v>
      </c>
      <c r="DA7" s="643"/>
      <c r="DB7" s="643"/>
      <c r="DC7" s="643"/>
      <c r="DD7" s="596">
        <v>70156</v>
      </c>
      <c r="DE7" s="591"/>
      <c r="DF7" s="591"/>
      <c r="DG7" s="591"/>
      <c r="DH7" s="591"/>
      <c r="DI7" s="591"/>
      <c r="DJ7" s="591"/>
      <c r="DK7" s="591"/>
      <c r="DL7" s="591"/>
      <c r="DM7" s="591"/>
      <c r="DN7" s="591"/>
      <c r="DO7" s="591"/>
      <c r="DP7" s="592"/>
      <c r="DQ7" s="596">
        <v>520975</v>
      </c>
      <c r="DR7" s="591"/>
      <c r="DS7" s="591"/>
      <c r="DT7" s="591"/>
      <c r="DU7" s="591"/>
      <c r="DV7" s="591"/>
      <c r="DW7" s="591"/>
      <c r="DX7" s="591"/>
      <c r="DY7" s="591"/>
      <c r="DZ7" s="591"/>
      <c r="EA7" s="591"/>
      <c r="EB7" s="591"/>
      <c r="EC7" s="626"/>
    </row>
    <row r="8" spans="2:143" ht="11.25" customHeight="1">
      <c r="B8" s="587" t="s">
        <v>221</v>
      </c>
      <c r="C8" s="588"/>
      <c r="D8" s="588"/>
      <c r="E8" s="588"/>
      <c r="F8" s="588"/>
      <c r="G8" s="588"/>
      <c r="H8" s="588"/>
      <c r="I8" s="588"/>
      <c r="J8" s="588"/>
      <c r="K8" s="588"/>
      <c r="L8" s="588"/>
      <c r="M8" s="588"/>
      <c r="N8" s="588"/>
      <c r="O8" s="588"/>
      <c r="P8" s="588"/>
      <c r="Q8" s="589"/>
      <c r="R8" s="590">
        <v>2015</v>
      </c>
      <c r="S8" s="591"/>
      <c r="T8" s="591"/>
      <c r="U8" s="591"/>
      <c r="V8" s="591"/>
      <c r="W8" s="591"/>
      <c r="X8" s="591"/>
      <c r="Y8" s="592"/>
      <c r="Z8" s="643">
        <v>0</v>
      </c>
      <c r="AA8" s="643"/>
      <c r="AB8" s="643"/>
      <c r="AC8" s="643"/>
      <c r="AD8" s="644">
        <v>2015</v>
      </c>
      <c r="AE8" s="644"/>
      <c r="AF8" s="644"/>
      <c r="AG8" s="644"/>
      <c r="AH8" s="644"/>
      <c r="AI8" s="644"/>
      <c r="AJ8" s="644"/>
      <c r="AK8" s="644"/>
      <c r="AL8" s="613">
        <v>0.1</v>
      </c>
      <c r="AM8" s="645"/>
      <c r="AN8" s="645"/>
      <c r="AO8" s="646"/>
      <c r="AP8" s="587" t="s">
        <v>222</v>
      </c>
      <c r="AQ8" s="588"/>
      <c r="AR8" s="588"/>
      <c r="AS8" s="588"/>
      <c r="AT8" s="588"/>
      <c r="AU8" s="588"/>
      <c r="AV8" s="588"/>
      <c r="AW8" s="588"/>
      <c r="AX8" s="588"/>
      <c r="AY8" s="588"/>
      <c r="AZ8" s="588"/>
      <c r="BA8" s="588"/>
      <c r="BB8" s="588"/>
      <c r="BC8" s="588"/>
      <c r="BD8" s="588"/>
      <c r="BE8" s="588"/>
      <c r="BF8" s="589"/>
      <c r="BG8" s="590">
        <v>11911</v>
      </c>
      <c r="BH8" s="591"/>
      <c r="BI8" s="591"/>
      <c r="BJ8" s="591"/>
      <c r="BK8" s="591"/>
      <c r="BL8" s="591"/>
      <c r="BM8" s="591"/>
      <c r="BN8" s="592"/>
      <c r="BO8" s="643">
        <v>1.5</v>
      </c>
      <c r="BP8" s="643"/>
      <c r="BQ8" s="643"/>
      <c r="BR8" s="643"/>
      <c r="BS8" s="596" t="s">
        <v>111</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1312057</v>
      </c>
      <c r="CS8" s="591"/>
      <c r="CT8" s="591"/>
      <c r="CU8" s="591"/>
      <c r="CV8" s="591"/>
      <c r="CW8" s="591"/>
      <c r="CX8" s="591"/>
      <c r="CY8" s="592"/>
      <c r="CZ8" s="643">
        <v>29.6</v>
      </c>
      <c r="DA8" s="643"/>
      <c r="DB8" s="643"/>
      <c r="DC8" s="643"/>
      <c r="DD8" s="596" t="s">
        <v>211</v>
      </c>
      <c r="DE8" s="591"/>
      <c r="DF8" s="591"/>
      <c r="DG8" s="591"/>
      <c r="DH8" s="591"/>
      <c r="DI8" s="591"/>
      <c r="DJ8" s="591"/>
      <c r="DK8" s="591"/>
      <c r="DL8" s="591"/>
      <c r="DM8" s="591"/>
      <c r="DN8" s="591"/>
      <c r="DO8" s="591"/>
      <c r="DP8" s="592"/>
      <c r="DQ8" s="596">
        <v>764415</v>
      </c>
      <c r="DR8" s="591"/>
      <c r="DS8" s="591"/>
      <c r="DT8" s="591"/>
      <c r="DU8" s="591"/>
      <c r="DV8" s="591"/>
      <c r="DW8" s="591"/>
      <c r="DX8" s="591"/>
      <c r="DY8" s="591"/>
      <c r="DZ8" s="591"/>
      <c r="EA8" s="591"/>
      <c r="EB8" s="591"/>
      <c r="EC8" s="626"/>
    </row>
    <row r="9" spans="2:143" ht="11.25" customHeight="1">
      <c r="B9" s="587" t="s">
        <v>224</v>
      </c>
      <c r="C9" s="588"/>
      <c r="D9" s="588"/>
      <c r="E9" s="588"/>
      <c r="F9" s="588"/>
      <c r="G9" s="588"/>
      <c r="H9" s="588"/>
      <c r="I9" s="588"/>
      <c r="J9" s="588"/>
      <c r="K9" s="588"/>
      <c r="L9" s="588"/>
      <c r="M9" s="588"/>
      <c r="N9" s="588"/>
      <c r="O9" s="588"/>
      <c r="P9" s="588"/>
      <c r="Q9" s="589"/>
      <c r="R9" s="590">
        <v>1336</v>
      </c>
      <c r="S9" s="591"/>
      <c r="T9" s="591"/>
      <c r="U9" s="591"/>
      <c r="V9" s="591"/>
      <c r="W9" s="591"/>
      <c r="X9" s="591"/>
      <c r="Y9" s="592"/>
      <c r="Z9" s="643">
        <v>0</v>
      </c>
      <c r="AA9" s="643"/>
      <c r="AB9" s="643"/>
      <c r="AC9" s="643"/>
      <c r="AD9" s="644">
        <v>1336</v>
      </c>
      <c r="AE9" s="644"/>
      <c r="AF9" s="644"/>
      <c r="AG9" s="644"/>
      <c r="AH9" s="644"/>
      <c r="AI9" s="644"/>
      <c r="AJ9" s="644"/>
      <c r="AK9" s="644"/>
      <c r="AL9" s="613">
        <v>0.1</v>
      </c>
      <c r="AM9" s="645"/>
      <c r="AN9" s="645"/>
      <c r="AO9" s="646"/>
      <c r="AP9" s="587" t="s">
        <v>225</v>
      </c>
      <c r="AQ9" s="588"/>
      <c r="AR9" s="588"/>
      <c r="AS9" s="588"/>
      <c r="AT9" s="588"/>
      <c r="AU9" s="588"/>
      <c r="AV9" s="588"/>
      <c r="AW9" s="588"/>
      <c r="AX9" s="588"/>
      <c r="AY9" s="588"/>
      <c r="AZ9" s="588"/>
      <c r="BA9" s="588"/>
      <c r="BB9" s="588"/>
      <c r="BC9" s="588"/>
      <c r="BD9" s="588"/>
      <c r="BE9" s="588"/>
      <c r="BF9" s="589"/>
      <c r="BG9" s="590">
        <v>234189</v>
      </c>
      <c r="BH9" s="591"/>
      <c r="BI9" s="591"/>
      <c r="BJ9" s="591"/>
      <c r="BK9" s="591"/>
      <c r="BL9" s="591"/>
      <c r="BM9" s="591"/>
      <c r="BN9" s="592"/>
      <c r="BO9" s="643">
        <v>28.6</v>
      </c>
      <c r="BP9" s="643"/>
      <c r="BQ9" s="643"/>
      <c r="BR9" s="643"/>
      <c r="BS9" s="596" t="s">
        <v>111</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530330</v>
      </c>
      <c r="CS9" s="591"/>
      <c r="CT9" s="591"/>
      <c r="CU9" s="591"/>
      <c r="CV9" s="591"/>
      <c r="CW9" s="591"/>
      <c r="CX9" s="591"/>
      <c r="CY9" s="592"/>
      <c r="CZ9" s="643">
        <v>11.9</v>
      </c>
      <c r="DA9" s="643"/>
      <c r="DB9" s="643"/>
      <c r="DC9" s="643"/>
      <c r="DD9" s="596">
        <v>10575</v>
      </c>
      <c r="DE9" s="591"/>
      <c r="DF9" s="591"/>
      <c r="DG9" s="591"/>
      <c r="DH9" s="591"/>
      <c r="DI9" s="591"/>
      <c r="DJ9" s="591"/>
      <c r="DK9" s="591"/>
      <c r="DL9" s="591"/>
      <c r="DM9" s="591"/>
      <c r="DN9" s="591"/>
      <c r="DO9" s="591"/>
      <c r="DP9" s="592"/>
      <c r="DQ9" s="596">
        <v>490627</v>
      </c>
      <c r="DR9" s="591"/>
      <c r="DS9" s="591"/>
      <c r="DT9" s="591"/>
      <c r="DU9" s="591"/>
      <c r="DV9" s="591"/>
      <c r="DW9" s="591"/>
      <c r="DX9" s="591"/>
      <c r="DY9" s="591"/>
      <c r="DZ9" s="591"/>
      <c r="EA9" s="591"/>
      <c r="EB9" s="591"/>
      <c r="EC9" s="626"/>
    </row>
    <row r="10" spans="2:143" ht="11.25" customHeight="1">
      <c r="B10" s="587" t="s">
        <v>227</v>
      </c>
      <c r="C10" s="588"/>
      <c r="D10" s="588"/>
      <c r="E10" s="588"/>
      <c r="F10" s="588"/>
      <c r="G10" s="588"/>
      <c r="H10" s="588"/>
      <c r="I10" s="588"/>
      <c r="J10" s="588"/>
      <c r="K10" s="588"/>
      <c r="L10" s="588"/>
      <c r="M10" s="588"/>
      <c r="N10" s="588"/>
      <c r="O10" s="588"/>
      <c r="P10" s="588"/>
      <c r="Q10" s="589"/>
      <c r="R10" s="590">
        <v>138498</v>
      </c>
      <c r="S10" s="591"/>
      <c r="T10" s="591"/>
      <c r="U10" s="591"/>
      <c r="V10" s="591"/>
      <c r="W10" s="591"/>
      <c r="X10" s="591"/>
      <c r="Y10" s="592"/>
      <c r="Z10" s="643">
        <v>2.9</v>
      </c>
      <c r="AA10" s="643"/>
      <c r="AB10" s="643"/>
      <c r="AC10" s="643"/>
      <c r="AD10" s="644">
        <v>138498</v>
      </c>
      <c r="AE10" s="644"/>
      <c r="AF10" s="644"/>
      <c r="AG10" s="644"/>
      <c r="AH10" s="644"/>
      <c r="AI10" s="644"/>
      <c r="AJ10" s="644"/>
      <c r="AK10" s="644"/>
      <c r="AL10" s="613">
        <v>5.3</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19875</v>
      </c>
      <c r="BH10" s="591"/>
      <c r="BI10" s="591"/>
      <c r="BJ10" s="591"/>
      <c r="BK10" s="591"/>
      <c r="BL10" s="591"/>
      <c r="BM10" s="591"/>
      <c r="BN10" s="592"/>
      <c r="BO10" s="643">
        <v>2.4</v>
      </c>
      <c r="BP10" s="643"/>
      <c r="BQ10" s="643"/>
      <c r="BR10" s="643"/>
      <c r="BS10" s="596" t="s">
        <v>111</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v>5803</v>
      </c>
      <c r="CS10" s="591"/>
      <c r="CT10" s="591"/>
      <c r="CU10" s="591"/>
      <c r="CV10" s="591"/>
      <c r="CW10" s="591"/>
      <c r="CX10" s="591"/>
      <c r="CY10" s="592"/>
      <c r="CZ10" s="643">
        <v>0.1</v>
      </c>
      <c r="DA10" s="643"/>
      <c r="DB10" s="643"/>
      <c r="DC10" s="643"/>
      <c r="DD10" s="596" t="s">
        <v>111</v>
      </c>
      <c r="DE10" s="591"/>
      <c r="DF10" s="591"/>
      <c r="DG10" s="591"/>
      <c r="DH10" s="591"/>
      <c r="DI10" s="591"/>
      <c r="DJ10" s="591"/>
      <c r="DK10" s="591"/>
      <c r="DL10" s="591"/>
      <c r="DM10" s="591"/>
      <c r="DN10" s="591"/>
      <c r="DO10" s="591"/>
      <c r="DP10" s="592"/>
      <c r="DQ10" s="596">
        <v>5803</v>
      </c>
      <c r="DR10" s="591"/>
      <c r="DS10" s="591"/>
      <c r="DT10" s="591"/>
      <c r="DU10" s="591"/>
      <c r="DV10" s="591"/>
      <c r="DW10" s="591"/>
      <c r="DX10" s="591"/>
      <c r="DY10" s="591"/>
      <c r="DZ10" s="591"/>
      <c r="EA10" s="591"/>
      <c r="EB10" s="591"/>
      <c r="EC10" s="626"/>
    </row>
    <row r="11" spans="2:143" ht="11.25" customHeight="1">
      <c r="B11" s="587" t="s">
        <v>230</v>
      </c>
      <c r="C11" s="588"/>
      <c r="D11" s="588"/>
      <c r="E11" s="588"/>
      <c r="F11" s="588"/>
      <c r="G11" s="588"/>
      <c r="H11" s="588"/>
      <c r="I11" s="588"/>
      <c r="J11" s="588"/>
      <c r="K11" s="588"/>
      <c r="L11" s="588"/>
      <c r="M11" s="588"/>
      <c r="N11" s="588"/>
      <c r="O11" s="588"/>
      <c r="P11" s="588"/>
      <c r="Q11" s="589"/>
      <c r="R11" s="590">
        <v>4951</v>
      </c>
      <c r="S11" s="591"/>
      <c r="T11" s="591"/>
      <c r="U11" s="591"/>
      <c r="V11" s="591"/>
      <c r="W11" s="591"/>
      <c r="X11" s="591"/>
      <c r="Y11" s="592"/>
      <c r="Z11" s="643">
        <v>0.1</v>
      </c>
      <c r="AA11" s="643"/>
      <c r="AB11" s="643"/>
      <c r="AC11" s="643"/>
      <c r="AD11" s="644">
        <v>4951</v>
      </c>
      <c r="AE11" s="644"/>
      <c r="AF11" s="644"/>
      <c r="AG11" s="644"/>
      <c r="AH11" s="644"/>
      <c r="AI11" s="644"/>
      <c r="AJ11" s="644"/>
      <c r="AK11" s="644"/>
      <c r="AL11" s="613">
        <v>0.2</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52738</v>
      </c>
      <c r="BH11" s="591"/>
      <c r="BI11" s="591"/>
      <c r="BJ11" s="591"/>
      <c r="BK11" s="591"/>
      <c r="BL11" s="591"/>
      <c r="BM11" s="591"/>
      <c r="BN11" s="592"/>
      <c r="BO11" s="643">
        <v>6.4</v>
      </c>
      <c r="BP11" s="643"/>
      <c r="BQ11" s="643"/>
      <c r="BR11" s="643"/>
      <c r="BS11" s="596" t="s">
        <v>111</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135621</v>
      </c>
      <c r="CS11" s="591"/>
      <c r="CT11" s="591"/>
      <c r="CU11" s="591"/>
      <c r="CV11" s="591"/>
      <c r="CW11" s="591"/>
      <c r="CX11" s="591"/>
      <c r="CY11" s="592"/>
      <c r="CZ11" s="643">
        <v>3.1</v>
      </c>
      <c r="DA11" s="643"/>
      <c r="DB11" s="643"/>
      <c r="DC11" s="643"/>
      <c r="DD11" s="596">
        <v>38750</v>
      </c>
      <c r="DE11" s="591"/>
      <c r="DF11" s="591"/>
      <c r="DG11" s="591"/>
      <c r="DH11" s="591"/>
      <c r="DI11" s="591"/>
      <c r="DJ11" s="591"/>
      <c r="DK11" s="591"/>
      <c r="DL11" s="591"/>
      <c r="DM11" s="591"/>
      <c r="DN11" s="591"/>
      <c r="DO11" s="591"/>
      <c r="DP11" s="592"/>
      <c r="DQ11" s="596">
        <v>63932</v>
      </c>
      <c r="DR11" s="591"/>
      <c r="DS11" s="591"/>
      <c r="DT11" s="591"/>
      <c r="DU11" s="591"/>
      <c r="DV11" s="591"/>
      <c r="DW11" s="591"/>
      <c r="DX11" s="591"/>
      <c r="DY11" s="591"/>
      <c r="DZ11" s="591"/>
      <c r="EA11" s="591"/>
      <c r="EB11" s="591"/>
      <c r="EC11" s="626"/>
    </row>
    <row r="12" spans="2:143" ht="11.25" customHeight="1">
      <c r="B12" s="587" t="s">
        <v>233</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425333</v>
      </c>
      <c r="BH12" s="591"/>
      <c r="BI12" s="591"/>
      <c r="BJ12" s="591"/>
      <c r="BK12" s="591"/>
      <c r="BL12" s="591"/>
      <c r="BM12" s="591"/>
      <c r="BN12" s="592"/>
      <c r="BO12" s="643">
        <v>51.9</v>
      </c>
      <c r="BP12" s="643"/>
      <c r="BQ12" s="643"/>
      <c r="BR12" s="643"/>
      <c r="BS12" s="596" t="s">
        <v>111</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23630</v>
      </c>
      <c r="CS12" s="591"/>
      <c r="CT12" s="591"/>
      <c r="CU12" s="591"/>
      <c r="CV12" s="591"/>
      <c r="CW12" s="591"/>
      <c r="CX12" s="591"/>
      <c r="CY12" s="592"/>
      <c r="CZ12" s="643">
        <v>0.5</v>
      </c>
      <c r="DA12" s="643"/>
      <c r="DB12" s="643"/>
      <c r="DC12" s="643"/>
      <c r="DD12" s="596" t="s">
        <v>111</v>
      </c>
      <c r="DE12" s="591"/>
      <c r="DF12" s="591"/>
      <c r="DG12" s="591"/>
      <c r="DH12" s="591"/>
      <c r="DI12" s="591"/>
      <c r="DJ12" s="591"/>
      <c r="DK12" s="591"/>
      <c r="DL12" s="591"/>
      <c r="DM12" s="591"/>
      <c r="DN12" s="591"/>
      <c r="DO12" s="591"/>
      <c r="DP12" s="592"/>
      <c r="DQ12" s="596">
        <v>5552</v>
      </c>
      <c r="DR12" s="591"/>
      <c r="DS12" s="591"/>
      <c r="DT12" s="591"/>
      <c r="DU12" s="591"/>
      <c r="DV12" s="591"/>
      <c r="DW12" s="591"/>
      <c r="DX12" s="591"/>
      <c r="DY12" s="591"/>
      <c r="DZ12" s="591"/>
      <c r="EA12" s="591"/>
      <c r="EB12" s="591"/>
      <c r="EC12" s="626"/>
    </row>
    <row r="13" spans="2:143" ht="11.25" customHeight="1">
      <c r="B13" s="587" t="s">
        <v>236</v>
      </c>
      <c r="C13" s="588"/>
      <c r="D13" s="588"/>
      <c r="E13" s="588"/>
      <c r="F13" s="588"/>
      <c r="G13" s="588"/>
      <c r="H13" s="588"/>
      <c r="I13" s="588"/>
      <c r="J13" s="588"/>
      <c r="K13" s="588"/>
      <c r="L13" s="588"/>
      <c r="M13" s="588"/>
      <c r="N13" s="588"/>
      <c r="O13" s="588"/>
      <c r="P13" s="588"/>
      <c r="Q13" s="589"/>
      <c r="R13" s="590">
        <v>10671</v>
      </c>
      <c r="S13" s="591"/>
      <c r="T13" s="591"/>
      <c r="U13" s="591"/>
      <c r="V13" s="591"/>
      <c r="W13" s="591"/>
      <c r="X13" s="591"/>
      <c r="Y13" s="592"/>
      <c r="Z13" s="643">
        <v>0.2</v>
      </c>
      <c r="AA13" s="643"/>
      <c r="AB13" s="643"/>
      <c r="AC13" s="643"/>
      <c r="AD13" s="644">
        <v>10671</v>
      </c>
      <c r="AE13" s="644"/>
      <c r="AF13" s="644"/>
      <c r="AG13" s="644"/>
      <c r="AH13" s="644"/>
      <c r="AI13" s="644"/>
      <c r="AJ13" s="644"/>
      <c r="AK13" s="644"/>
      <c r="AL13" s="613">
        <v>0.4</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418598</v>
      </c>
      <c r="BH13" s="591"/>
      <c r="BI13" s="591"/>
      <c r="BJ13" s="591"/>
      <c r="BK13" s="591"/>
      <c r="BL13" s="591"/>
      <c r="BM13" s="591"/>
      <c r="BN13" s="592"/>
      <c r="BO13" s="643">
        <v>51</v>
      </c>
      <c r="BP13" s="643"/>
      <c r="BQ13" s="643"/>
      <c r="BR13" s="643"/>
      <c r="BS13" s="596" t="s">
        <v>111</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691703</v>
      </c>
      <c r="CS13" s="591"/>
      <c r="CT13" s="591"/>
      <c r="CU13" s="591"/>
      <c r="CV13" s="591"/>
      <c r="CW13" s="591"/>
      <c r="CX13" s="591"/>
      <c r="CY13" s="592"/>
      <c r="CZ13" s="643">
        <v>15.6</v>
      </c>
      <c r="DA13" s="643"/>
      <c r="DB13" s="643"/>
      <c r="DC13" s="643"/>
      <c r="DD13" s="596">
        <v>483765</v>
      </c>
      <c r="DE13" s="591"/>
      <c r="DF13" s="591"/>
      <c r="DG13" s="591"/>
      <c r="DH13" s="591"/>
      <c r="DI13" s="591"/>
      <c r="DJ13" s="591"/>
      <c r="DK13" s="591"/>
      <c r="DL13" s="591"/>
      <c r="DM13" s="591"/>
      <c r="DN13" s="591"/>
      <c r="DO13" s="591"/>
      <c r="DP13" s="592"/>
      <c r="DQ13" s="596">
        <v>203197</v>
      </c>
      <c r="DR13" s="591"/>
      <c r="DS13" s="591"/>
      <c r="DT13" s="591"/>
      <c r="DU13" s="591"/>
      <c r="DV13" s="591"/>
      <c r="DW13" s="591"/>
      <c r="DX13" s="591"/>
      <c r="DY13" s="591"/>
      <c r="DZ13" s="591"/>
      <c r="EA13" s="591"/>
      <c r="EB13" s="591"/>
      <c r="EC13" s="626"/>
    </row>
    <row r="14" spans="2:143" ht="11.25" customHeight="1">
      <c r="B14" s="587" t="s">
        <v>239</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22129</v>
      </c>
      <c r="BH14" s="591"/>
      <c r="BI14" s="591"/>
      <c r="BJ14" s="591"/>
      <c r="BK14" s="591"/>
      <c r="BL14" s="591"/>
      <c r="BM14" s="591"/>
      <c r="BN14" s="592"/>
      <c r="BO14" s="643">
        <v>2.7</v>
      </c>
      <c r="BP14" s="643"/>
      <c r="BQ14" s="643"/>
      <c r="BR14" s="643"/>
      <c r="BS14" s="596" t="s">
        <v>111</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196480</v>
      </c>
      <c r="CS14" s="591"/>
      <c r="CT14" s="591"/>
      <c r="CU14" s="591"/>
      <c r="CV14" s="591"/>
      <c r="CW14" s="591"/>
      <c r="CX14" s="591"/>
      <c r="CY14" s="592"/>
      <c r="CZ14" s="643">
        <v>4.4000000000000004</v>
      </c>
      <c r="DA14" s="643"/>
      <c r="DB14" s="643"/>
      <c r="DC14" s="643"/>
      <c r="DD14" s="596">
        <v>547</v>
      </c>
      <c r="DE14" s="591"/>
      <c r="DF14" s="591"/>
      <c r="DG14" s="591"/>
      <c r="DH14" s="591"/>
      <c r="DI14" s="591"/>
      <c r="DJ14" s="591"/>
      <c r="DK14" s="591"/>
      <c r="DL14" s="591"/>
      <c r="DM14" s="591"/>
      <c r="DN14" s="591"/>
      <c r="DO14" s="591"/>
      <c r="DP14" s="592"/>
      <c r="DQ14" s="596">
        <v>186333</v>
      </c>
      <c r="DR14" s="591"/>
      <c r="DS14" s="591"/>
      <c r="DT14" s="591"/>
      <c r="DU14" s="591"/>
      <c r="DV14" s="591"/>
      <c r="DW14" s="591"/>
      <c r="DX14" s="591"/>
      <c r="DY14" s="591"/>
      <c r="DZ14" s="591"/>
      <c r="EA14" s="591"/>
      <c r="EB14" s="591"/>
      <c r="EC14" s="626"/>
    </row>
    <row r="15" spans="2:143" ht="11.25" customHeight="1">
      <c r="B15" s="587" t="s">
        <v>242</v>
      </c>
      <c r="C15" s="588"/>
      <c r="D15" s="588"/>
      <c r="E15" s="588"/>
      <c r="F15" s="588"/>
      <c r="G15" s="588"/>
      <c r="H15" s="588"/>
      <c r="I15" s="588"/>
      <c r="J15" s="588"/>
      <c r="K15" s="588"/>
      <c r="L15" s="588"/>
      <c r="M15" s="588"/>
      <c r="N15" s="588"/>
      <c r="O15" s="588"/>
      <c r="P15" s="588"/>
      <c r="Q15" s="589"/>
      <c r="R15" s="590">
        <v>2361</v>
      </c>
      <c r="S15" s="591"/>
      <c r="T15" s="591"/>
      <c r="U15" s="591"/>
      <c r="V15" s="591"/>
      <c r="W15" s="591"/>
      <c r="X15" s="591"/>
      <c r="Y15" s="592"/>
      <c r="Z15" s="643">
        <v>0.1</v>
      </c>
      <c r="AA15" s="643"/>
      <c r="AB15" s="643"/>
      <c r="AC15" s="643"/>
      <c r="AD15" s="644">
        <v>2361</v>
      </c>
      <c r="AE15" s="644"/>
      <c r="AF15" s="644"/>
      <c r="AG15" s="644"/>
      <c r="AH15" s="644"/>
      <c r="AI15" s="644"/>
      <c r="AJ15" s="644"/>
      <c r="AK15" s="644"/>
      <c r="AL15" s="613">
        <v>0.1</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54016</v>
      </c>
      <c r="BH15" s="591"/>
      <c r="BI15" s="591"/>
      <c r="BJ15" s="591"/>
      <c r="BK15" s="591"/>
      <c r="BL15" s="591"/>
      <c r="BM15" s="591"/>
      <c r="BN15" s="592"/>
      <c r="BO15" s="643">
        <v>6.6</v>
      </c>
      <c r="BP15" s="643"/>
      <c r="BQ15" s="643"/>
      <c r="BR15" s="643"/>
      <c r="BS15" s="596" t="s">
        <v>111</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277774</v>
      </c>
      <c r="CS15" s="591"/>
      <c r="CT15" s="591"/>
      <c r="CU15" s="591"/>
      <c r="CV15" s="591"/>
      <c r="CW15" s="591"/>
      <c r="CX15" s="591"/>
      <c r="CY15" s="592"/>
      <c r="CZ15" s="643">
        <v>6.3</v>
      </c>
      <c r="DA15" s="643"/>
      <c r="DB15" s="643"/>
      <c r="DC15" s="643"/>
      <c r="DD15" s="596">
        <v>30369</v>
      </c>
      <c r="DE15" s="591"/>
      <c r="DF15" s="591"/>
      <c r="DG15" s="591"/>
      <c r="DH15" s="591"/>
      <c r="DI15" s="591"/>
      <c r="DJ15" s="591"/>
      <c r="DK15" s="591"/>
      <c r="DL15" s="591"/>
      <c r="DM15" s="591"/>
      <c r="DN15" s="591"/>
      <c r="DO15" s="591"/>
      <c r="DP15" s="592"/>
      <c r="DQ15" s="596">
        <v>234232</v>
      </c>
      <c r="DR15" s="591"/>
      <c r="DS15" s="591"/>
      <c r="DT15" s="591"/>
      <c r="DU15" s="591"/>
      <c r="DV15" s="591"/>
      <c r="DW15" s="591"/>
      <c r="DX15" s="591"/>
      <c r="DY15" s="591"/>
      <c r="DZ15" s="591"/>
      <c r="EA15" s="591"/>
      <c r="EB15" s="591"/>
      <c r="EC15" s="626"/>
    </row>
    <row r="16" spans="2:143" ht="11.25" customHeight="1">
      <c r="B16" s="587" t="s">
        <v>245</v>
      </c>
      <c r="C16" s="588"/>
      <c r="D16" s="588"/>
      <c r="E16" s="588"/>
      <c r="F16" s="588"/>
      <c r="G16" s="588"/>
      <c r="H16" s="588"/>
      <c r="I16" s="588"/>
      <c r="J16" s="588"/>
      <c r="K16" s="588"/>
      <c r="L16" s="588"/>
      <c r="M16" s="588"/>
      <c r="N16" s="588"/>
      <c r="O16" s="588"/>
      <c r="P16" s="588"/>
      <c r="Q16" s="589"/>
      <c r="R16" s="590">
        <v>1869966</v>
      </c>
      <c r="S16" s="591"/>
      <c r="T16" s="591"/>
      <c r="U16" s="591"/>
      <c r="V16" s="591"/>
      <c r="W16" s="591"/>
      <c r="X16" s="591"/>
      <c r="Y16" s="592"/>
      <c r="Z16" s="643">
        <v>39.700000000000003</v>
      </c>
      <c r="AA16" s="643"/>
      <c r="AB16" s="643"/>
      <c r="AC16" s="643"/>
      <c r="AD16" s="644">
        <v>1583604</v>
      </c>
      <c r="AE16" s="644"/>
      <c r="AF16" s="644"/>
      <c r="AG16" s="644"/>
      <c r="AH16" s="644"/>
      <c r="AI16" s="644"/>
      <c r="AJ16" s="644"/>
      <c r="AK16" s="644"/>
      <c r="AL16" s="613">
        <v>60.4</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t="s">
        <v>111</v>
      </c>
      <c r="CS16" s="591"/>
      <c r="CT16" s="591"/>
      <c r="CU16" s="591"/>
      <c r="CV16" s="591"/>
      <c r="CW16" s="591"/>
      <c r="CX16" s="591"/>
      <c r="CY16" s="592"/>
      <c r="CZ16" s="643" t="s">
        <v>111</v>
      </c>
      <c r="DA16" s="643"/>
      <c r="DB16" s="643"/>
      <c r="DC16" s="643"/>
      <c r="DD16" s="596" t="s">
        <v>111</v>
      </c>
      <c r="DE16" s="591"/>
      <c r="DF16" s="591"/>
      <c r="DG16" s="591"/>
      <c r="DH16" s="591"/>
      <c r="DI16" s="591"/>
      <c r="DJ16" s="591"/>
      <c r="DK16" s="591"/>
      <c r="DL16" s="591"/>
      <c r="DM16" s="591"/>
      <c r="DN16" s="591"/>
      <c r="DO16" s="591"/>
      <c r="DP16" s="592"/>
      <c r="DQ16" s="596" t="s">
        <v>111</v>
      </c>
      <c r="DR16" s="591"/>
      <c r="DS16" s="591"/>
      <c r="DT16" s="591"/>
      <c r="DU16" s="591"/>
      <c r="DV16" s="591"/>
      <c r="DW16" s="591"/>
      <c r="DX16" s="591"/>
      <c r="DY16" s="591"/>
      <c r="DZ16" s="591"/>
      <c r="EA16" s="591"/>
      <c r="EB16" s="591"/>
      <c r="EC16" s="626"/>
    </row>
    <row r="17" spans="2:133" ht="11.25" customHeight="1">
      <c r="B17" s="587" t="s">
        <v>248</v>
      </c>
      <c r="C17" s="588"/>
      <c r="D17" s="588"/>
      <c r="E17" s="588"/>
      <c r="F17" s="588"/>
      <c r="G17" s="588"/>
      <c r="H17" s="588"/>
      <c r="I17" s="588"/>
      <c r="J17" s="588"/>
      <c r="K17" s="588"/>
      <c r="L17" s="588"/>
      <c r="M17" s="588"/>
      <c r="N17" s="588"/>
      <c r="O17" s="588"/>
      <c r="P17" s="588"/>
      <c r="Q17" s="589"/>
      <c r="R17" s="590">
        <v>1583604</v>
      </c>
      <c r="S17" s="591"/>
      <c r="T17" s="591"/>
      <c r="U17" s="591"/>
      <c r="V17" s="591"/>
      <c r="W17" s="591"/>
      <c r="X17" s="591"/>
      <c r="Y17" s="592"/>
      <c r="Z17" s="643">
        <v>33.6</v>
      </c>
      <c r="AA17" s="643"/>
      <c r="AB17" s="643"/>
      <c r="AC17" s="643"/>
      <c r="AD17" s="644">
        <v>1583604</v>
      </c>
      <c r="AE17" s="644"/>
      <c r="AF17" s="644"/>
      <c r="AG17" s="644"/>
      <c r="AH17" s="644"/>
      <c r="AI17" s="644"/>
      <c r="AJ17" s="644"/>
      <c r="AK17" s="644"/>
      <c r="AL17" s="613">
        <v>60.4</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544547</v>
      </c>
      <c r="CS17" s="591"/>
      <c r="CT17" s="591"/>
      <c r="CU17" s="591"/>
      <c r="CV17" s="591"/>
      <c r="CW17" s="591"/>
      <c r="CX17" s="591"/>
      <c r="CY17" s="592"/>
      <c r="CZ17" s="643">
        <v>12.3</v>
      </c>
      <c r="DA17" s="643"/>
      <c r="DB17" s="643"/>
      <c r="DC17" s="643"/>
      <c r="DD17" s="596" t="s">
        <v>111</v>
      </c>
      <c r="DE17" s="591"/>
      <c r="DF17" s="591"/>
      <c r="DG17" s="591"/>
      <c r="DH17" s="591"/>
      <c r="DI17" s="591"/>
      <c r="DJ17" s="591"/>
      <c r="DK17" s="591"/>
      <c r="DL17" s="591"/>
      <c r="DM17" s="591"/>
      <c r="DN17" s="591"/>
      <c r="DO17" s="591"/>
      <c r="DP17" s="592"/>
      <c r="DQ17" s="596">
        <v>543577</v>
      </c>
      <c r="DR17" s="591"/>
      <c r="DS17" s="591"/>
      <c r="DT17" s="591"/>
      <c r="DU17" s="591"/>
      <c r="DV17" s="591"/>
      <c r="DW17" s="591"/>
      <c r="DX17" s="591"/>
      <c r="DY17" s="591"/>
      <c r="DZ17" s="591"/>
      <c r="EA17" s="591"/>
      <c r="EB17" s="591"/>
      <c r="EC17" s="626"/>
    </row>
    <row r="18" spans="2:133" ht="11.25" customHeight="1">
      <c r="B18" s="587" t="s">
        <v>251</v>
      </c>
      <c r="C18" s="588"/>
      <c r="D18" s="588"/>
      <c r="E18" s="588"/>
      <c r="F18" s="588"/>
      <c r="G18" s="588"/>
      <c r="H18" s="588"/>
      <c r="I18" s="588"/>
      <c r="J18" s="588"/>
      <c r="K18" s="588"/>
      <c r="L18" s="588"/>
      <c r="M18" s="588"/>
      <c r="N18" s="588"/>
      <c r="O18" s="588"/>
      <c r="P18" s="588"/>
      <c r="Q18" s="589"/>
      <c r="R18" s="590">
        <v>286362</v>
      </c>
      <c r="S18" s="591"/>
      <c r="T18" s="591"/>
      <c r="U18" s="591"/>
      <c r="V18" s="591"/>
      <c r="W18" s="591"/>
      <c r="X18" s="591"/>
      <c r="Y18" s="592"/>
      <c r="Z18" s="643">
        <v>6.1</v>
      </c>
      <c r="AA18" s="643"/>
      <c r="AB18" s="643"/>
      <c r="AC18" s="643"/>
      <c r="AD18" s="644" t="s">
        <v>111</v>
      </c>
      <c r="AE18" s="644"/>
      <c r="AF18" s="644"/>
      <c r="AG18" s="644"/>
      <c r="AH18" s="644"/>
      <c r="AI18" s="644"/>
      <c r="AJ18" s="644"/>
      <c r="AK18" s="644"/>
      <c r="AL18" s="613" t="s">
        <v>111</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c r="B19" s="587" t="s">
        <v>254</v>
      </c>
      <c r="C19" s="588"/>
      <c r="D19" s="588"/>
      <c r="E19" s="588"/>
      <c r="F19" s="588"/>
      <c r="G19" s="588"/>
      <c r="H19" s="588"/>
      <c r="I19" s="588"/>
      <c r="J19" s="588"/>
      <c r="K19" s="588"/>
      <c r="L19" s="588"/>
      <c r="M19" s="588"/>
      <c r="N19" s="588"/>
      <c r="O19" s="588"/>
      <c r="P19" s="588"/>
      <c r="Q19" s="589"/>
      <c r="R19" s="590" t="s">
        <v>111</v>
      </c>
      <c r="S19" s="591"/>
      <c r="T19" s="591"/>
      <c r="U19" s="591"/>
      <c r="V19" s="591"/>
      <c r="W19" s="591"/>
      <c r="X19" s="591"/>
      <c r="Y19" s="592"/>
      <c r="Z19" s="643" t="s">
        <v>111</v>
      </c>
      <c r="AA19" s="643"/>
      <c r="AB19" s="643"/>
      <c r="AC19" s="643"/>
      <c r="AD19" s="644" t="s">
        <v>111</v>
      </c>
      <c r="AE19" s="644"/>
      <c r="AF19" s="644"/>
      <c r="AG19" s="644"/>
      <c r="AH19" s="644"/>
      <c r="AI19" s="644"/>
      <c r="AJ19" s="644"/>
      <c r="AK19" s="644"/>
      <c r="AL19" s="613" t="s">
        <v>111</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t="s">
        <v>111</v>
      </c>
      <c r="BH19" s="591"/>
      <c r="BI19" s="591"/>
      <c r="BJ19" s="591"/>
      <c r="BK19" s="591"/>
      <c r="BL19" s="591"/>
      <c r="BM19" s="591"/>
      <c r="BN19" s="592"/>
      <c r="BO19" s="643" t="s">
        <v>111</v>
      </c>
      <c r="BP19" s="643"/>
      <c r="BQ19" s="643"/>
      <c r="BR19" s="643"/>
      <c r="BS19" s="596" t="s">
        <v>111</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c r="B20" s="587" t="s">
        <v>257</v>
      </c>
      <c r="C20" s="588"/>
      <c r="D20" s="588"/>
      <c r="E20" s="588"/>
      <c r="F20" s="588"/>
      <c r="G20" s="588"/>
      <c r="H20" s="588"/>
      <c r="I20" s="588"/>
      <c r="J20" s="588"/>
      <c r="K20" s="588"/>
      <c r="L20" s="588"/>
      <c r="M20" s="588"/>
      <c r="N20" s="588"/>
      <c r="O20" s="588"/>
      <c r="P20" s="588"/>
      <c r="Q20" s="589"/>
      <c r="R20" s="590">
        <v>2890683</v>
      </c>
      <c r="S20" s="591"/>
      <c r="T20" s="591"/>
      <c r="U20" s="591"/>
      <c r="V20" s="591"/>
      <c r="W20" s="591"/>
      <c r="X20" s="591"/>
      <c r="Y20" s="592"/>
      <c r="Z20" s="643">
        <v>61.4</v>
      </c>
      <c r="AA20" s="643"/>
      <c r="AB20" s="643"/>
      <c r="AC20" s="643"/>
      <c r="AD20" s="644">
        <v>2604321</v>
      </c>
      <c r="AE20" s="644"/>
      <c r="AF20" s="644"/>
      <c r="AG20" s="644"/>
      <c r="AH20" s="644"/>
      <c r="AI20" s="644"/>
      <c r="AJ20" s="644"/>
      <c r="AK20" s="644"/>
      <c r="AL20" s="613">
        <v>99.3</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t="s">
        <v>111</v>
      </c>
      <c r="BH20" s="591"/>
      <c r="BI20" s="591"/>
      <c r="BJ20" s="591"/>
      <c r="BK20" s="591"/>
      <c r="BL20" s="591"/>
      <c r="BM20" s="591"/>
      <c r="BN20" s="592"/>
      <c r="BO20" s="643" t="s">
        <v>111</v>
      </c>
      <c r="BP20" s="643"/>
      <c r="BQ20" s="643"/>
      <c r="BR20" s="643"/>
      <c r="BS20" s="596" t="s">
        <v>111</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4439893</v>
      </c>
      <c r="CS20" s="591"/>
      <c r="CT20" s="591"/>
      <c r="CU20" s="591"/>
      <c r="CV20" s="591"/>
      <c r="CW20" s="591"/>
      <c r="CX20" s="591"/>
      <c r="CY20" s="592"/>
      <c r="CZ20" s="643">
        <v>100</v>
      </c>
      <c r="DA20" s="643"/>
      <c r="DB20" s="643"/>
      <c r="DC20" s="643"/>
      <c r="DD20" s="596">
        <v>634162</v>
      </c>
      <c r="DE20" s="591"/>
      <c r="DF20" s="591"/>
      <c r="DG20" s="591"/>
      <c r="DH20" s="591"/>
      <c r="DI20" s="591"/>
      <c r="DJ20" s="591"/>
      <c r="DK20" s="591"/>
      <c r="DL20" s="591"/>
      <c r="DM20" s="591"/>
      <c r="DN20" s="591"/>
      <c r="DO20" s="591"/>
      <c r="DP20" s="592"/>
      <c r="DQ20" s="596">
        <v>3093171</v>
      </c>
      <c r="DR20" s="591"/>
      <c r="DS20" s="591"/>
      <c r="DT20" s="591"/>
      <c r="DU20" s="591"/>
      <c r="DV20" s="591"/>
      <c r="DW20" s="591"/>
      <c r="DX20" s="591"/>
      <c r="DY20" s="591"/>
      <c r="DZ20" s="591"/>
      <c r="EA20" s="591"/>
      <c r="EB20" s="591"/>
      <c r="EC20" s="626"/>
    </row>
    <row r="21" spans="2:133" ht="11.25" customHeight="1">
      <c r="B21" s="587" t="s">
        <v>260</v>
      </c>
      <c r="C21" s="588"/>
      <c r="D21" s="588"/>
      <c r="E21" s="588"/>
      <c r="F21" s="588"/>
      <c r="G21" s="588"/>
      <c r="H21" s="588"/>
      <c r="I21" s="588"/>
      <c r="J21" s="588"/>
      <c r="K21" s="588"/>
      <c r="L21" s="588"/>
      <c r="M21" s="588"/>
      <c r="N21" s="588"/>
      <c r="O21" s="588"/>
      <c r="P21" s="588"/>
      <c r="Q21" s="589"/>
      <c r="R21" s="590">
        <v>1236</v>
      </c>
      <c r="S21" s="591"/>
      <c r="T21" s="591"/>
      <c r="U21" s="591"/>
      <c r="V21" s="591"/>
      <c r="W21" s="591"/>
      <c r="X21" s="591"/>
      <c r="Y21" s="592"/>
      <c r="Z21" s="643">
        <v>0</v>
      </c>
      <c r="AA21" s="643"/>
      <c r="AB21" s="643"/>
      <c r="AC21" s="643"/>
      <c r="AD21" s="644">
        <v>1236</v>
      </c>
      <c r="AE21" s="644"/>
      <c r="AF21" s="644"/>
      <c r="AG21" s="644"/>
      <c r="AH21" s="644"/>
      <c r="AI21" s="644"/>
      <c r="AJ21" s="644"/>
      <c r="AK21" s="644"/>
      <c r="AL21" s="613">
        <v>0</v>
      </c>
      <c r="AM21" s="645"/>
      <c r="AN21" s="645"/>
      <c r="AO21" s="646"/>
      <c r="AP21" s="681" t="s">
        <v>261</v>
      </c>
      <c r="AQ21" s="691"/>
      <c r="AR21" s="691"/>
      <c r="AS21" s="691"/>
      <c r="AT21" s="691"/>
      <c r="AU21" s="691"/>
      <c r="AV21" s="691"/>
      <c r="AW21" s="691"/>
      <c r="AX21" s="691"/>
      <c r="AY21" s="691"/>
      <c r="AZ21" s="691"/>
      <c r="BA21" s="691"/>
      <c r="BB21" s="691"/>
      <c r="BC21" s="691"/>
      <c r="BD21" s="691"/>
      <c r="BE21" s="691"/>
      <c r="BF21" s="683"/>
      <c r="BG21" s="590" t="s">
        <v>111</v>
      </c>
      <c r="BH21" s="591"/>
      <c r="BI21" s="591"/>
      <c r="BJ21" s="591"/>
      <c r="BK21" s="591"/>
      <c r="BL21" s="591"/>
      <c r="BM21" s="591"/>
      <c r="BN21" s="592"/>
      <c r="BO21" s="643" t="s">
        <v>111</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262</v>
      </c>
      <c r="C22" s="588"/>
      <c r="D22" s="588"/>
      <c r="E22" s="588"/>
      <c r="F22" s="588"/>
      <c r="G22" s="588"/>
      <c r="H22" s="588"/>
      <c r="I22" s="588"/>
      <c r="J22" s="588"/>
      <c r="K22" s="588"/>
      <c r="L22" s="588"/>
      <c r="M22" s="588"/>
      <c r="N22" s="588"/>
      <c r="O22" s="588"/>
      <c r="P22" s="588"/>
      <c r="Q22" s="589"/>
      <c r="R22" s="590">
        <v>22885</v>
      </c>
      <c r="S22" s="591"/>
      <c r="T22" s="591"/>
      <c r="U22" s="591"/>
      <c r="V22" s="591"/>
      <c r="W22" s="591"/>
      <c r="X22" s="591"/>
      <c r="Y22" s="592"/>
      <c r="Z22" s="643">
        <v>0.5</v>
      </c>
      <c r="AA22" s="643"/>
      <c r="AB22" s="643"/>
      <c r="AC22" s="643"/>
      <c r="AD22" s="644" t="s">
        <v>111</v>
      </c>
      <c r="AE22" s="644"/>
      <c r="AF22" s="644"/>
      <c r="AG22" s="644"/>
      <c r="AH22" s="644"/>
      <c r="AI22" s="644"/>
      <c r="AJ22" s="644"/>
      <c r="AK22" s="644"/>
      <c r="AL22" s="613" t="s">
        <v>111</v>
      </c>
      <c r="AM22" s="645"/>
      <c r="AN22" s="645"/>
      <c r="AO22" s="646"/>
      <c r="AP22" s="681" t="s">
        <v>263</v>
      </c>
      <c r="AQ22" s="691"/>
      <c r="AR22" s="691"/>
      <c r="AS22" s="691"/>
      <c r="AT22" s="691"/>
      <c r="AU22" s="691"/>
      <c r="AV22" s="691"/>
      <c r="AW22" s="691"/>
      <c r="AX22" s="691"/>
      <c r="AY22" s="691"/>
      <c r="AZ22" s="691"/>
      <c r="BA22" s="691"/>
      <c r="BB22" s="691"/>
      <c r="BC22" s="691"/>
      <c r="BD22" s="691"/>
      <c r="BE22" s="691"/>
      <c r="BF22" s="683"/>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265</v>
      </c>
      <c r="C23" s="588"/>
      <c r="D23" s="588"/>
      <c r="E23" s="588"/>
      <c r="F23" s="588"/>
      <c r="G23" s="588"/>
      <c r="H23" s="588"/>
      <c r="I23" s="588"/>
      <c r="J23" s="588"/>
      <c r="K23" s="588"/>
      <c r="L23" s="588"/>
      <c r="M23" s="588"/>
      <c r="N23" s="588"/>
      <c r="O23" s="588"/>
      <c r="P23" s="588"/>
      <c r="Q23" s="589"/>
      <c r="R23" s="590">
        <v>108153</v>
      </c>
      <c r="S23" s="591"/>
      <c r="T23" s="591"/>
      <c r="U23" s="591"/>
      <c r="V23" s="591"/>
      <c r="W23" s="591"/>
      <c r="X23" s="591"/>
      <c r="Y23" s="592"/>
      <c r="Z23" s="643">
        <v>2.2999999999999998</v>
      </c>
      <c r="AA23" s="643"/>
      <c r="AB23" s="643"/>
      <c r="AC23" s="643"/>
      <c r="AD23" s="644" t="s">
        <v>111</v>
      </c>
      <c r="AE23" s="644"/>
      <c r="AF23" s="644"/>
      <c r="AG23" s="644"/>
      <c r="AH23" s="644"/>
      <c r="AI23" s="644"/>
      <c r="AJ23" s="644"/>
      <c r="AK23" s="644"/>
      <c r="AL23" s="613" t="s">
        <v>111</v>
      </c>
      <c r="AM23" s="645"/>
      <c r="AN23" s="645"/>
      <c r="AO23" s="646"/>
      <c r="AP23" s="681" t="s">
        <v>266</v>
      </c>
      <c r="AQ23" s="691"/>
      <c r="AR23" s="691"/>
      <c r="AS23" s="691"/>
      <c r="AT23" s="691"/>
      <c r="AU23" s="691"/>
      <c r="AV23" s="691"/>
      <c r="AW23" s="691"/>
      <c r="AX23" s="691"/>
      <c r="AY23" s="691"/>
      <c r="AZ23" s="691"/>
      <c r="BA23" s="691"/>
      <c r="BB23" s="691"/>
      <c r="BC23" s="691"/>
      <c r="BD23" s="691"/>
      <c r="BE23" s="691"/>
      <c r="BF23" s="683"/>
      <c r="BG23" s="590" t="s">
        <v>111</v>
      </c>
      <c r="BH23" s="591"/>
      <c r="BI23" s="591"/>
      <c r="BJ23" s="591"/>
      <c r="BK23" s="591"/>
      <c r="BL23" s="591"/>
      <c r="BM23" s="591"/>
      <c r="BN23" s="592"/>
      <c r="BO23" s="643" t="s">
        <v>111</v>
      </c>
      <c r="BP23" s="643"/>
      <c r="BQ23" s="643"/>
      <c r="BR23" s="643"/>
      <c r="BS23" s="596" t="s">
        <v>111</v>
      </c>
      <c r="BT23" s="591"/>
      <c r="BU23" s="591"/>
      <c r="BV23" s="591"/>
      <c r="BW23" s="591"/>
      <c r="BX23" s="591"/>
      <c r="BY23" s="591"/>
      <c r="BZ23" s="591"/>
      <c r="CA23" s="591"/>
      <c r="CB23" s="626"/>
      <c r="CD23" s="695" t="s">
        <v>205</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c r="B24" s="587" t="s">
        <v>272</v>
      </c>
      <c r="C24" s="588"/>
      <c r="D24" s="588"/>
      <c r="E24" s="588"/>
      <c r="F24" s="588"/>
      <c r="G24" s="588"/>
      <c r="H24" s="588"/>
      <c r="I24" s="588"/>
      <c r="J24" s="588"/>
      <c r="K24" s="588"/>
      <c r="L24" s="588"/>
      <c r="M24" s="588"/>
      <c r="N24" s="588"/>
      <c r="O24" s="588"/>
      <c r="P24" s="588"/>
      <c r="Q24" s="589"/>
      <c r="R24" s="590">
        <v>31247</v>
      </c>
      <c r="S24" s="591"/>
      <c r="T24" s="591"/>
      <c r="U24" s="591"/>
      <c r="V24" s="591"/>
      <c r="W24" s="591"/>
      <c r="X24" s="591"/>
      <c r="Y24" s="592"/>
      <c r="Z24" s="643">
        <v>0.7</v>
      </c>
      <c r="AA24" s="643"/>
      <c r="AB24" s="643"/>
      <c r="AC24" s="643"/>
      <c r="AD24" s="644" t="s">
        <v>111</v>
      </c>
      <c r="AE24" s="644"/>
      <c r="AF24" s="644"/>
      <c r="AG24" s="644"/>
      <c r="AH24" s="644"/>
      <c r="AI24" s="644"/>
      <c r="AJ24" s="644"/>
      <c r="AK24" s="644"/>
      <c r="AL24" s="613" t="s">
        <v>111</v>
      </c>
      <c r="AM24" s="645"/>
      <c r="AN24" s="645"/>
      <c r="AO24" s="646"/>
      <c r="AP24" s="681" t="s">
        <v>273</v>
      </c>
      <c r="AQ24" s="691"/>
      <c r="AR24" s="691"/>
      <c r="AS24" s="691"/>
      <c r="AT24" s="691"/>
      <c r="AU24" s="691"/>
      <c r="AV24" s="691"/>
      <c r="AW24" s="691"/>
      <c r="AX24" s="691"/>
      <c r="AY24" s="691"/>
      <c r="AZ24" s="691"/>
      <c r="BA24" s="691"/>
      <c r="BB24" s="691"/>
      <c r="BC24" s="691"/>
      <c r="BD24" s="691"/>
      <c r="BE24" s="691"/>
      <c r="BF24" s="683"/>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1860813</v>
      </c>
      <c r="CS24" s="641"/>
      <c r="CT24" s="641"/>
      <c r="CU24" s="641"/>
      <c r="CV24" s="641"/>
      <c r="CW24" s="641"/>
      <c r="CX24" s="641"/>
      <c r="CY24" s="688"/>
      <c r="CZ24" s="692">
        <v>41.9</v>
      </c>
      <c r="DA24" s="693"/>
      <c r="DB24" s="693"/>
      <c r="DC24" s="694"/>
      <c r="DD24" s="687">
        <v>1409460</v>
      </c>
      <c r="DE24" s="641"/>
      <c r="DF24" s="641"/>
      <c r="DG24" s="641"/>
      <c r="DH24" s="641"/>
      <c r="DI24" s="641"/>
      <c r="DJ24" s="641"/>
      <c r="DK24" s="688"/>
      <c r="DL24" s="687">
        <v>1354785</v>
      </c>
      <c r="DM24" s="641"/>
      <c r="DN24" s="641"/>
      <c r="DO24" s="641"/>
      <c r="DP24" s="641"/>
      <c r="DQ24" s="641"/>
      <c r="DR24" s="641"/>
      <c r="DS24" s="641"/>
      <c r="DT24" s="641"/>
      <c r="DU24" s="641"/>
      <c r="DV24" s="688"/>
      <c r="DW24" s="689">
        <v>49.5</v>
      </c>
      <c r="DX24" s="658"/>
      <c r="DY24" s="658"/>
      <c r="DZ24" s="658"/>
      <c r="EA24" s="658"/>
      <c r="EB24" s="658"/>
      <c r="EC24" s="690"/>
    </row>
    <row r="25" spans="2:133" ht="11.25" customHeight="1">
      <c r="B25" s="587" t="s">
        <v>275</v>
      </c>
      <c r="C25" s="588"/>
      <c r="D25" s="588"/>
      <c r="E25" s="588"/>
      <c r="F25" s="588"/>
      <c r="G25" s="588"/>
      <c r="H25" s="588"/>
      <c r="I25" s="588"/>
      <c r="J25" s="588"/>
      <c r="K25" s="588"/>
      <c r="L25" s="588"/>
      <c r="M25" s="588"/>
      <c r="N25" s="588"/>
      <c r="O25" s="588"/>
      <c r="P25" s="588"/>
      <c r="Q25" s="589"/>
      <c r="R25" s="590">
        <v>628000</v>
      </c>
      <c r="S25" s="591"/>
      <c r="T25" s="591"/>
      <c r="U25" s="591"/>
      <c r="V25" s="591"/>
      <c r="W25" s="591"/>
      <c r="X25" s="591"/>
      <c r="Y25" s="592"/>
      <c r="Z25" s="643">
        <v>13.3</v>
      </c>
      <c r="AA25" s="643"/>
      <c r="AB25" s="643"/>
      <c r="AC25" s="643"/>
      <c r="AD25" s="644" t="s">
        <v>111</v>
      </c>
      <c r="AE25" s="644"/>
      <c r="AF25" s="644"/>
      <c r="AG25" s="644"/>
      <c r="AH25" s="644"/>
      <c r="AI25" s="644"/>
      <c r="AJ25" s="644"/>
      <c r="AK25" s="644"/>
      <c r="AL25" s="613" t="s">
        <v>111</v>
      </c>
      <c r="AM25" s="645"/>
      <c r="AN25" s="645"/>
      <c r="AO25" s="646"/>
      <c r="AP25" s="681" t="s">
        <v>276</v>
      </c>
      <c r="AQ25" s="691"/>
      <c r="AR25" s="691"/>
      <c r="AS25" s="691"/>
      <c r="AT25" s="691"/>
      <c r="AU25" s="691"/>
      <c r="AV25" s="691"/>
      <c r="AW25" s="691"/>
      <c r="AX25" s="691"/>
      <c r="AY25" s="691"/>
      <c r="AZ25" s="691"/>
      <c r="BA25" s="691"/>
      <c r="BB25" s="691"/>
      <c r="BC25" s="691"/>
      <c r="BD25" s="691"/>
      <c r="BE25" s="691"/>
      <c r="BF25" s="683"/>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733357</v>
      </c>
      <c r="CS25" s="609"/>
      <c r="CT25" s="609"/>
      <c r="CU25" s="609"/>
      <c r="CV25" s="609"/>
      <c r="CW25" s="609"/>
      <c r="CX25" s="609"/>
      <c r="CY25" s="610"/>
      <c r="CZ25" s="593">
        <v>16.5</v>
      </c>
      <c r="DA25" s="611"/>
      <c r="DB25" s="611"/>
      <c r="DC25" s="612"/>
      <c r="DD25" s="596">
        <v>683752</v>
      </c>
      <c r="DE25" s="609"/>
      <c r="DF25" s="609"/>
      <c r="DG25" s="609"/>
      <c r="DH25" s="609"/>
      <c r="DI25" s="609"/>
      <c r="DJ25" s="609"/>
      <c r="DK25" s="610"/>
      <c r="DL25" s="596">
        <v>647409</v>
      </c>
      <c r="DM25" s="609"/>
      <c r="DN25" s="609"/>
      <c r="DO25" s="609"/>
      <c r="DP25" s="609"/>
      <c r="DQ25" s="609"/>
      <c r="DR25" s="609"/>
      <c r="DS25" s="609"/>
      <c r="DT25" s="609"/>
      <c r="DU25" s="609"/>
      <c r="DV25" s="610"/>
      <c r="DW25" s="613">
        <v>23.7</v>
      </c>
      <c r="DX25" s="614"/>
      <c r="DY25" s="614"/>
      <c r="DZ25" s="614"/>
      <c r="EA25" s="614"/>
      <c r="EB25" s="614"/>
      <c r="EC25" s="615"/>
    </row>
    <row r="26" spans="2:133" ht="11.25" customHeight="1">
      <c r="B26" s="684" t="s">
        <v>278</v>
      </c>
      <c r="C26" s="685"/>
      <c r="D26" s="685"/>
      <c r="E26" s="685"/>
      <c r="F26" s="685"/>
      <c r="G26" s="685"/>
      <c r="H26" s="685"/>
      <c r="I26" s="685"/>
      <c r="J26" s="685"/>
      <c r="K26" s="685"/>
      <c r="L26" s="685"/>
      <c r="M26" s="685"/>
      <c r="N26" s="685"/>
      <c r="O26" s="685"/>
      <c r="P26" s="685"/>
      <c r="Q26" s="686"/>
      <c r="R26" s="590">
        <v>18051</v>
      </c>
      <c r="S26" s="591"/>
      <c r="T26" s="591"/>
      <c r="U26" s="591"/>
      <c r="V26" s="591"/>
      <c r="W26" s="591"/>
      <c r="X26" s="591"/>
      <c r="Y26" s="592"/>
      <c r="Z26" s="643">
        <v>0.4</v>
      </c>
      <c r="AA26" s="643"/>
      <c r="AB26" s="643"/>
      <c r="AC26" s="643"/>
      <c r="AD26" s="644">
        <v>18051</v>
      </c>
      <c r="AE26" s="644"/>
      <c r="AF26" s="644"/>
      <c r="AG26" s="644"/>
      <c r="AH26" s="644"/>
      <c r="AI26" s="644"/>
      <c r="AJ26" s="644"/>
      <c r="AK26" s="644"/>
      <c r="AL26" s="613">
        <v>0.7</v>
      </c>
      <c r="AM26" s="645"/>
      <c r="AN26" s="645"/>
      <c r="AO26" s="646"/>
      <c r="AP26" s="681" t="s">
        <v>279</v>
      </c>
      <c r="AQ26" s="682"/>
      <c r="AR26" s="682"/>
      <c r="AS26" s="682"/>
      <c r="AT26" s="682"/>
      <c r="AU26" s="682"/>
      <c r="AV26" s="682"/>
      <c r="AW26" s="682"/>
      <c r="AX26" s="682"/>
      <c r="AY26" s="682"/>
      <c r="AZ26" s="682"/>
      <c r="BA26" s="682"/>
      <c r="BB26" s="682"/>
      <c r="BC26" s="682"/>
      <c r="BD26" s="682"/>
      <c r="BE26" s="682"/>
      <c r="BF26" s="683"/>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510864</v>
      </c>
      <c r="CS26" s="591"/>
      <c r="CT26" s="591"/>
      <c r="CU26" s="591"/>
      <c r="CV26" s="591"/>
      <c r="CW26" s="591"/>
      <c r="CX26" s="591"/>
      <c r="CY26" s="592"/>
      <c r="CZ26" s="593">
        <v>11.5</v>
      </c>
      <c r="DA26" s="611"/>
      <c r="DB26" s="611"/>
      <c r="DC26" s="612"/>
      <c r="DD26" s="596">
        <v>472739</v>
      </c>
      <c r="DE26" s="591"/>
      <c r="DF26" s="591"/>
      <c r="DG26" s="591"/>
      <c r="DH26" s="591"/>
      <c r="DI26" s="591"/>
      <c r="DJ26" s="591"/>
      <c r="DK26" s="592"/>
      <c r="DL26" s="596" t="s">
        <v>211</v>
      </c>
      <c r="DM26" s="591"/>
      <c r="DN26" s="591"/>
      <c r="DO26" s="591"/>
      <c r="DP26" s="591"/>
      <c r="DQ26" s="591"/>
      <c r="DR26" s="591"/>
      <c r="DS26" s="591"/>
      <c r="DT26" s="591"/>
      <c r="DU26" s="591"/>
      <c r="DV26" s="592"/>
      <c r="DW26" s="613" t="s">
        <v>211</v>
      </c>
      <c r="DX26" s="614"/>
      <c r="DY26" s="614"/>
      <c r="DZ26" s="614"/>
      <c r="EA26" s="614"/>
      <c r="EB26" s="614"/>
      <c r="EC26" s="615"/>
    </row>
    <row r="27" spans="2:133" ht="11.25" customHeight="1">
      <c r="B27" s="587" t="s">
        <v>281</v>
      </c>
      <c r="C27" s="588"/>
      <c r="D27" s="588"/>
      <c r="E27" s="588"/>
      <c r="F27" s="588"/>
      <c r="G27" s="588"/>
      <c r="H27" s="588"/>
      <c r="I27" s="588"/>
      <c r="J27" s="588"/>
      <c r="K27" s="588"/>
      <c r="L27" s="588"/>
      <c r="M27" s="588"/>
      <c r="N27" s="588"/>
      <c r="O27" s="588"/>
      <c r="P27" s="588"/>
      <c r="Q27" s="589"/>
      <c r="R27" s="590">
        <v>220025</v>
      </c>
      <c r="S27" s="591"/>
      <c r="T27" s="591"/>
      <c r="U27" s="591"/>
      <c r="V27" s="591"/>
      <c r="W27" s="591"/>
      <c r="X27" s="591"/>
      <c r="Y27" s="592"/>
      <c r="Z27" s="643">
        <v>4.7</v>
      </c>
      <c r="AA27" s="643"/>
      <c r="AB27" s="643"/>
      <c r="AC27" s="643"/>
      <c r="AD27" s="644" t="s">
        <v>111</v>
      </c>
      <c r="AE27" s="644"/>
      <c r="AF27" s="644"/>
      <c r="AG27" s="644"/>
      <c r="AH27" s="644"/>
      <c r="AI27" s="644"/>
      <c r="AJ27" s="644"/>
      <c r="AK27" s="644"/>
      <c r="AL27" s="613" t="s">
        <v>111</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820191</v>
      </c>
      <c r="BH27" s="591"/>
      <c r="BI27" s="591"/>
      <c r="BJ27" s="591"/>
      <c r="BK27" s="591"/>
      <c r="BL27" s="591"/>
      <c r="BM27" s="591"/>
      <c r="BN27" s="592"/>
      <c r="BO27" s="643">
        <v>100</v>
      </c>
      <c r="BP27" s="643"/>
      <c r="BQ27" s="643"/>
      <c r="BR27" s="643"/>
      <c r="BS27" s="596" t="s">
        <v>111</v>
      </c>
      <c r="BT27" s="591"/>
      <c r="BU27" s="591"/>
      <c r="BV27" s="591"/>
      <c r="BW27" s="591"/>
      <c r="BX27" s="591"/>
      <c r="BY27" s="591"/>
      <c r="BZ27" s="591"/>
      <c r="CA27" s="591"/>
      <c r="CB27" s="626"/>
      <c r="CD27" s="627" t="s">
        <v>283</v>
      </c>
      <c r="CE27" s="624"/>
      <c r="CF27" s="624"/>
      <c r="CG27" s="624"/>
      <c r="CH27" s="624"/>
      <c r="CI27" s="624"/>
      <c r="CJ27" s="624"/>
      <c r="CK27" s="624"/>
      <c r="CL27" s="624"/>
      <c r="CM27" s="624"/>
      <c r="CN27" s="624"/>
      <c r="CO27" s="624"/>
      <c r="CP27" s="624"/>
      <c r="CQ27" s="625"/>
      <c r="CR27" s="590">
        <v>582909</v>
      </c>
      <c r="CS27" s="609"/>
      <c r="CT27" s="609"/>
      <c r="CU27" s="609"/>
      <c r="CV27" s="609"/>
      <c r="CW27" s="609"/>
      <c r="CX27" s="609"/>
      <c r="CY27" s="610"/>
      <c r="CZ27" s="593">
        <v>13.1</v>
      </c>
      <c r="DA27" s="611"/>
      <c r="DB27" s="611"/>
      <c r="DC27" s="612"/>
      <c r="DD27" s="596">
        <v>182131</v>
      </c>
      <c r="DE27" s="609"/>
      <c r="DF27" s="609"/>
      <c r="DG27" s="609"/>
      <c r="DH27" s="609"/>
      <c r="DI27" s="609"/>
      <c r="DJ27" s="609"/>
      <c r="DK27" s="610"/>
      <c r="DL27" s="596">
        <v>163799</v>
      </c>
      <c r="DM27" s="609"/>
      <c r="DN27" s="609"/>
      <c r="DO27" s="609"/>
      <c r="DP27" s="609"/>
      <c r="DQ27" s="609"/>
      <c r="DR27" s="609"/>
      <c r="DS27" s="609"/>
      <c r="DT27" s="609"/>
      <c r="DU27" s="609"/>
      <c r="DV27" s="610"/>
      <c r="DW27" s="613">
        <v>6</v>
      </c>
      <c r="DX27" s="614"/>
      <c r="DY27" s="614"/>
      <c r="DZ27" s="614"/>
      <c r="EA27" s="614"/>
      <c r="EB27" s="614"/>
      <c r="EC27" s="615"/>
    </row>
    <row r="28" spans="2:133" ht="11.25" customHeight="1">
      <c r="B28" s="587" t="s">
        <v>284</v>
      </c>
      <c r="C28" s="588"/>
      <c r="D28" s="588"/>
      <c r="E28" s="588"/>
      <c r="F28" s="588"/>
      <c r="G28" s="588"/>
      <c r="H28" s="588"/>
      <c r="I28" s="588"/>
      <c r="J28" s="588"/>
      <c r="K28" s="588"/>
      <c r="L28" s="588"/>
      <c r="M28" s="588"/>
      <c r="N28" s="588"/>
      <c r="O28" s="588"/>
      <c r="P28" s="588"/>
      <c r="Q28" s="589"/>
      <c r="R28" s="590">
        <v>170457</v>
      </c>
      <c r="S28" s="591"/>
      <c r="T28" s="591"/>
      <c r="U28" s="591"/>
      <c r="V28" s="591"/>
      <c r="W28" s="591"/>
      <c r="X28" s="591"/>
      <c r="Y28" s="592"/>
      <c r="Z28" s="643">
        <v>3.6</v>
      </c>
      <c r="AA28" s="643"/>
      <c r="AB28" s="643"/>
      <c r="AC28" s="643"/>
      <c r="AD28" s="644" t="s">
        <v>111</v>
      </c>
      <c r="AE28" s="644"/>
      <c r="AF28" s="644"/>
      <c r="AG28" s="644"/>
      <c r="AH28" s="644"/>
      <c r="AI28" s="644"/>
      <c r="AJ28" s="644"/>
      <c r="AK28" s="644"/>
      <c r="AL28" s="613" t="s">
        <v>111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285</v>
      </c>
      <c r="CE28" s="624"/>
      <c r="CF28" s="624"/>
      <c r="CG28" s="624"/>
      <c r="CH28" s="624"/>
      <c r="CI28" s="624"/>
      <c r="CJ28" s="624"/>
      <c r="CK28" s="624"/>
      <c r="CL28" s="624"/>
      <c r="CM28" s="624"/>
      <c r="CN28" s="624"/>
      <c r="CO28" s="624"/>
      <c r="CP28" s="624"/>
      <c r="CQ28" s="625"/>
      <c r="CR28" s="590">
        <v>544547</v>
      </c>
      <c r="CS28" s="591"/>
      <c r="CT28" s="591"/>
      <c r="CU28" s="591"/>
      <c r="CV28" s="591"/>
      <c r="CW28" s="591"/>
      <c r="CX28" s="591"/>
      <c r="CY28" s="592"/>
      <c r="CZ28" s="593">
        <v>12.3</v>
      </c>
      <c r="DA28" s="611"/>
      <c r="DB28" s="611"/>
      <c r="DC28" s="612"/>
      <c r="DD28" s="596">
        <v>543577</v>
      </c>
      <c r="DE28" s="591"/>
      <c r="DF28" s="591"/>
      <c r="DG28" s="591"/>
      <c r="DH28" s="591"/>
      <c r="DI28" s="591"/>
      <c r="DJ28" s="591"/>
      <c r="DK28" s="592"/>
      <c r="DL28" s="596">
        <v>543577</v>
      </c>
      <c r="DM28" s="591"/>
      <c r="DN28" s="591"/>
      <c r="DO28" s="591"/>
      <c r="DP28" s="591"/>
      <c r="DQ28" s="591"/>
      <c r="DR28" s="591"/>
      <c r="DS28" s="591"/>
      <c r="DT28" s="591"/>
      <c r="DU28" s="591"/>
      <c r="DV28" s="592"/>
      <c r="DW28" s="613">
        <v>19.899999999999999</v>
      </c>
      <c r="DX28" s="614"/>
      <c r="DY28" s="614"/>
      <c r="DZ28" s="614"/>
      <c r="EA28" s="614"/>
      <c r="EB28" s="614"/>
      <c r="EC28" s="615"/>
    </row>
    <row r="29" spans="2:133" ht="11.25" customHeight="1">
      <c r="B29" s="587" t="s">
        <v>286</v>
      </c>
      <c r="C29" s="588"/>
      <c r="D29" s="588"/>
      <c r="E29" s="588"/>
      <c r="F29" s="588"/>
      <c r="G29" s="588"/>
      <c r="H29" s="588"/>
      <c r="I29" s="588"/>
      <c r="J29" s="588"/>
      <c r="K29" s="588"/>
      <c r="L29" s="588"/>
      <c r="M29" s="588"/>
      <c r="N29" s="588"/>
      <c r="O29" s="588"/>
      <c r="P29" s="588"/>
      <c r="Q29" s="589"/>
      <c r="R29" s="590">
        <v>13714</v>
      </c>
      <c r="S29" s="591"/>
      <c r="T29" s="591"/>
      <c r="U29" s="591"/>
      <c r="V29" s="591"/>
      <c r="W29" s="591"/>
      <c r="X29" s="591"/>
      <c r="Y29" s="592"/>
      <c r="Z29" s="643">
        <v>0.3</v>
      </c>
      <c r="AA29" s="643"/>
      <c r="AB29" s="643"/>
      <c r="AC29" s="643"/>
      <c r="AD29" s="644" t="s">
        <v>111</v>
      </c>
      <c r="AE29" s="644"/>
      <c r="AF29" s="644"/>
      <c r="AG29" s="644"/>
      <c r="AH29" s="644"/>
      <c r="AI29" s="644"/>
      <c r="AJ29" s="644"/>
      <c r="AK29" s="644"/>
      <c r="AL29" s="613" t="s">
        <v>111</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287</v>
      </c>
      <c r="BH29" s="666"/>
      <c r="BI29" s="666"/>
      <c r="BJ29" s="666"/>
      <c r="BK29" s="666"/>
      <c r="BL29" s="666"/>
      <c r="BM29" s="666"/>
      <c r="BN29" s="666"/>
      <c r="BO29" s="666"/>
      <c r="BP29" s="666"/>
      <c r="BQ29" s="667"/>
      <c r="BR29" s="650" t="s">
        <v>288</v>
      </c>
      <c r="BS29" s="666"/>
      <c r="BT29" s="666"/>
      <c r="BU29" s="666"/>
      <c r="BV29" s="666"/>
      <c r="BW29" s="666"/>
      <c r="BX29" s="666"/>
      <c r="BY29" s="666"/>
      <c r="BZ29" s="666"/>
      <c r="CA29" s="666"/>
      <c r="CB29" s="667"/>
      <c r="CD29" s="660" t="s">
        <v>289</v>
      </c>
      <c r="CE29" s="661"/>
      <c r="CF29" s="627" t="s">
        <v>58</v>
      </c>
      <c r="CG29" s="624"/>
      <c r="CH29" s="624"/>
      <c r="CI29" s="624"/>
      <c r="CJ29" s="624"/>
      <c r="CK29" s="624"/>
      <c r="CL29" s="624"/>
      <c r="CM29" s="624"/>
      <c r="CN29" s="624"/>
      <c r="CO29" s="624"/>
      <c r="CP29" s="624"/>
      <c r="CQ29" s="625"/>
      <c r="CR29" s="590">
        <v>544380</v>
      </c>
      <c r="CS29" s="609"/>
      <c r="CT29" s="609"/>
      <c r="CU29" s="609"/>
      <c r="CV29" s="609"/>
      <c r="CW29" s="609"/>
      <c r="CX29" s="609"/>
      <c r="CY29" s="610"/>
      <c r="CZ29" s="593">
        <v>12.3</v>
      </c>
      <c r="DA29" s="611"/>
      <c r="DB29" s="611"/>
      <c r="DC29" s="612"/>
      <c r="DD29" s="596">
        <v>543410</v>
      </c>
      <c r="DE29" s="609"/>
      <c r="DF29" s="609"/>
      <c r="DG29" s="609"/>
      <c r="DH29" s="609"/>
      <c r="DI29" s="609"/>
      <c r="DJ29" s="609"/>
      <c r="DK29" s="610"/>
      <c r="DL29" s="596">
        <v>543410</v>
      </c>
      <c r="DM29" s="609"/>
      <c r="DN29" s="609"/>
      <c r="DO29" s="609"/>
      <c r="DP29" s="609"/>
      <c r="DQ29" s="609"/>
      <c r="DR29" s="609"/>
      <c r="DS29" s="609"/>
      <c r="DT29" s="609"/>
      <c r="DU29" s="609"/>
      <c r="DV29" s="610"/>
      <c r="DW29" s="613">
        <v>19.899999999999999</v>
      </c>
      <c r="DX29" s="614"/>
      <c r="DY29" s="614"/>
      <c r="DZ29" s="614"/>
      <c r="EA29" s="614"/>
      <c r="EB29" s="614"/>
      <c r="EC29" s="615"/>
    </row>
    <row r="30" spans="2:133" ht="11.25" customHeight="1">
      <c r="B30" s="587" t="s">
        <v>290</v>
      </c>
      <c r="C30" s="588"/>
      <c r="D30" s="588"/>
      <c r="E30" s="588"/>
      <c r="F30" s="588"/>
      <c r="G30" s="588"/>
      <c r="H30" s="588"/>
      <c r="I30" s="588"/>
      <c r="J30" s="588"/>
      <c r="K30" s="588"/>
      <c r="L30" s="588"/>
      <c r="M30" s="588"/>
      <c r="N30" s="588"/>
      <c r="O30" s="588"/>
      <c r="P30" s="588"/>
      <c r="Q30" s="589"/>
      <c r="R30" s="590">
        <v>56977</v>
      </c>
      <c r="S30" s="591"/>
      <c r="T30" s="591"/>
      <c r="U30" s="591"/>
      <c r="V30" s="591"/>
      <c r="W30" s="591"/>
      <c r="X30" s="591"/>
      <c r="Y30" s="592"/>
      <c r="Z30" s="643">
        <v>1.2</v>
      </c>
      <c r="AA30" s="643"/>
      <c r="AB30" s="643"/>
      <c r="AC30" s="643"/>
      <c r="AD30" s="644" t="s">
        <v>111</v>
      </c>
      <c r="AE30" s="644"/>
      <c r="AF30" s="644"/>
      <c r="AG30" s="644"/>
      <c r="AH30" s="644"/>
      <c r="AI30" s="644"/>
      <c r="AJ30" s="644"/>
      <c r="AK30" s="644"/>
      <c r="AL30" s="613" t="s">
        <v>111</v>
      </c>
      <c r="AM30" s="645"/>
      <c r="AN30" s="645"/>
      <c r="AO30" s="646"/>
      <c r="AP30" s="668" t="s">
        <v>291</v>
      </c>
      <c r="AQ30" s="669"/>
      <c r="AR30" s="669"/>
      <c r="AS30" s="669"/>
      <c r="AT30" s="674" t="s">
        <v>292</v>
      </c>
      <c r="AU30" s="184"/>
      <c r="AV30" s="184"/>
      <c r="AW30" s="184"/>
      <c r="AX30" s="677" t="s">
        <v>171</v>
      </c>
      <c r="AY30" s="678"/>
      <c r="AZ30" s="678"/>
      <c r="BA30" s="678"/>
      <c r="BB30" s="678"/>
      <c r="BC30" s="678"/>
      <c r="BD30" s="678"/>
      <c r="BE30" s="678"/>
      <c r="BF30" s="679"/>
      <c r="BG30" s="656">
        <v>98</v>
      </c>
      <c r="BH30" s="657"/>
      <c r="BI30" s="657"/>
      <c r="BJ30" s="657"/>
      <c r="BK30" s="657"/>
      <c r="BL30" s="657"/>
      <c r="BM30" s="658">
        <v>91.1</v>
      </c>
      <c r="BN30" s="657"/>
      <c r="BO30" s="657"/>
      <c r="BP30" s="657"/>
      <c r="BQ30" s="659"/>
      <c r="BR30" s="656">
        <v>98.2</v>
      </c>
      <c r="BS30" s="657"/>
      <c r="BT30" s="657"/>
      <c r="BU30" s="657"/>
      <c r="BV30" s="657"/>
      <c r="BW30" s="657"/>
      <c r="BX30" s="658">
        <v>90</v>
      </c>
      <c r="BY30" s="657"/>
      <c r="BZ30" s="657"/>
      <c r="CA30" s="657"/>
      <c r="CB30" s="659"/>
      <c r="CD30" s="662"/>
      <c r="CE30" s="663"/>
      <c r="CF30" s="627" t="s">
        <v>293</v>
      </c>
      <c r="CG30" s="624"/>
      <c r="CH30" s="624"/>
      <c r="CI30" s="624"/>
      <c r="CJ30" s="624"/>
      <c r="CK30" s="624"/>
      <c r="CL30" s="624"/>
      <c r="CM30" s="624"/>
      <c r="CN30" s="624"/>
      <c r="CO30" s="624"/>
      <c r="CP30" s="624"/>
      <c r="CQ30" s="625"/>
      <c r="CR30" s="590">
        <v>502228</v>
      </c>
      <c r="CS30" s="591"/>
      <c r="CT30" s="591"/>
      <c r="CU30" s="591"/>
      <c r="CV30" s="591"/>
      <c r="CW30" s="591"/>
      <c r="CX30" s="591"/>
      <c r="CY30" s="592"/>
      <c r="CZ30" s="593">
        <v>11.3</v>
      </c>
      <c r="DA30" s="611"/>
      <c r="DB30" s="611"/>
      <c r="DC30" s="612"/>
      <c r="DD30" s="596">
        <v>501399</v>
      </c>
      <c r="DE30" s="591"/>
      <c r="DF30" s="591"/>
      <c r="DG30" s="591"/>
      <c r="DH30" s="591"/>
      <c r="DI30" s="591"/>
      <c r="DJ30" s="591"/>
      <c r="DK30" s="592"/>
      <c r="DL30" s="596">
        <v>501399</v>
      </c>
      <c r="DM30" s="591"/>
      <c r="DN30" s="591"/>
      <c r="DO30" s="591"/>
      <c r="DP30" s="591"/>
      <c r="DQ30" s="591"/>
      <c r="DR30" s="591"/>
      <c r="DS30" s="591"/>
      <c r="DT30" s="591"/>
      <c r="DU30" s="591"/>
      <c r="DV30" s="592"/>
      <c r="DW30" s="613">
        <v>18.3</v>
      </c>
      <c r="DX30" s="614"/>
      <c r="DY30" s="614"/>
      <c r="DZ30" s="614"/>
      <c r="EA30" s="614"/>
      <c r="EB30" s="614"/>
      <c r="EC30" s="615"/>
    </row>
    <row r="31" spans="2:133" ht="11.25" customHeight="1">
      <c r="B31" s="587" t="s">
        <v>294</v>
      </c>
      <c r="C31" s="588"/>
      <c r="D31" s="588"/>
      <c r="E31" s="588"/>
      <c r="F31" s="588"/>
      <c r="G31" s="588"/>
      <c r="H31" s="588"/>
      <c r="I31" s="588"/>
      <c r="J31" s="588"/>
      <c r="K31" s="588"/>
      <c r="L31" s="588"/>
      <c r="M31" s="588"/>
      <c r="N31" s="588"/>
      <c r="O31" s="588"/>
      <c r="P31" s="588"/>
      <c r="Q31" s="589"/>
      <c r="R31" s="590">
        <v>60547</v>
      </c>
      <c r="S31" s="591"/>
      <c r="T31" s="591"/>
      <c r="U31" s="591"/>
      <c r="V31" s="591"/>
      <c r="W31" s="591"/>
      <c r="X31" s="591"/>
      <c r="Y31" s="592"/>
      <c r="Z31" s="643">
        <v>1.3</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295</v>
      </c>
      <c r="AV31" s="183"/>
      <c r="AW31" s="183"/>
      <c r="AX31" s="587" t="s">
        <v>296</v>
      </c>
      <c r="AY31" s="588"/>
      <c r="AZ31" s="588"/>
      <c r="BA31" s="588"/>
      <c r="BB31" s="588"/>
      <c r="BC31" s="588"/>
      <c r="BD31" s="588"/>
      <c r="BE31" s="588"/>
      <c r="BF31" s="589"/>
      <c r="BG31" s="654">
        <v>97.9</v>
      </c>
      <c r="BH31" s="609"/>
      <c r="BI31" s="609"/>
      <c r="BJ31" s="609"/>
      <c r="BK31" s="609"/>
      <c r="BL31" s="609"/>
      <c r="BM31" s="645">
        <v>90.7</v>
      </c>
      <c r="BN31" s="655"/>
      <c r="BO31" s="655"/>
      <c r="BP31" s="655"/>
      <c r="BQ31" s="619"/>
      <c r="BR31" s="654">
        <v>98.8</v>
      </c>
      <c r="BS31" s="609"/>
      <c r="BT31" s="609"/>
      <c r="BU31" s="609"/>
      <c r="BV31" s="609"/>
      <c r="BW31" s="609"/>
      <c r="BX31" s="645">
        <v>90.3</v>
      </c>
      <c r="BY31" s="655"/>
      <c r="BZ31" s="655"/>
      <c r="CA31" s="655"/>
      <c r="CB31" s="619"/>
      <c r="CD31" s="662"/>
      <c r="CE31" s="663"/>
      <c r="CF31" s="627" t="s">
        <v>297</v>
      </c>
      <c r="CG31" s="624"/>
      <c r="CH31" s="624"/>
      <c r="CI31" s="624"/>
      <c r="CJ31" s="624"/>
      <c r="CK31" s="624"/>
      <c r="CL31" s="624"/>
      <c r="CM31" s="624"/>
      <c r="CN31" s="624"/>
      <c r="CO31" s="624"/>
      <c r="CP31" s="624"/>
      <c r="CQ31" s="625"/>
      <c r="CR31" s="590">
        <v>42152</v>
      </c>
      <c r="CS31" s="609"/>
      <c r="CT31" s="609"/>
      <c r="CU31" s="609"/>
      <c r="CV31" s="609"/>
      <c r="CW31" s="609"/>
      <c r="CX31" s="609"/>
      <c r="CY31" s="610"/>
      <c r="CZ31" s="593">
        <v>0.9</v>
      </c>
      <c r="DA31" s="611"/>
      <c r="DB31" s="611"/>
      <c r="DC31" s="612"/>
      <c r="DD31" s="596">
        <v>42011</v>
      </c>
      <c r="DE31" s="609"/>
      <c r="DF31" s="609"/>
      <c r="DG31" s="609"/>
      <c r="DH31" s="609"/>
      <c r="DI31" s="609"/>
      <c r="DJ31" s="609"/>
      <c r="DK31" s="610"/>
      <c r="DL31" s="596">
        <v>42011</v>
      </c>
      <c r="DM31" s="609"/>
      <c r="DN31" s="609"/>
      <c r="DO31" s="609"/>
      <c r="DP31" s="609"/>
      <c r="DQ31" s="609"/>
      <c r="DR31" s="609"/>
      <c r="DS31" s="609"/>
      <c r="DT31" s="609"/>
      <c r="DU31" s="609"/>
      <c r="DV31" s="610"/>
      <c r="DW31" s="613">
        <v>1.5</v>
      </c>
      <c r="DX31" s="614"/>
      <c r="DY31" s="614"/>
      <c r="DZ31" s="614"/>
      <c r="EA31" s="614"/>
      <c r="EB31" s="614"/>
      <c r="EC31" s="615"/>
    </row>
    <row r="32" spans="2:133" ht="11.25" customHeight="1">
      <c r="B32" s="587" t="s">
        <v>298</v>
      </c>
      <c r="C32" s="588"/>
      <c r="D32" s="588"/>
      <c r="E32" s="588"/>
      <c r="F32" s="588"/>
      <c r="G32" s="588"/>
      <c r="H32" s="588"/>
      <c r="I32" s="588"/>
      <c r="J32" s="588"/>
      <c r="K32" s="588"/>
      <c r="L32" s="588"/>
      <c r="M32" s="588"/>
      <c r="N32" s="588"/>
      <c r="O32" s="588"/>
      <c r="P32" s="588"/>
      <c r="Q32" s="589"/>
      <c r="R32" s="590">
        <v>81769</v>
      </c>
      <c r="S32" s="591"/>
      <c r="T32" s="591"/>
      <c r="U32" s="591"/>
      <c r="V32" s="591"/>
      <c r="W32" s="591"/>
      <c r="X32" s="591"/>
      <c r="Y32" s="592"/>
      <c r="Z32" s="643">
        <v>1.7</v>
      </c>
      <c r="AA32" s="643"/>
      <c r="AB32" s="643"/>
      <c r="AC32" s="643"/>
      <c r="AD32" s="644" t="s">
        <v>111</v>
      </c>
      <c r="AE32" s="644"/>
      <c r="AF32" s="644"/>
      <c r="AG32" s="644"/>
      <c r="AH32" s="644"/>
      <c r="AI32" s="644"/>
      <c r="AJ32" s="644"/>
      <c r="AK32" s="644"/>
      <c r="AL32" s="613" t="s">
        <v>111</v>
      </c>
      <c r="AM32" s="645"/>
      <c r="AN32" s="645"/>
      <c r="AO32" s="646"/>
      <c r="AP32" s="672"/>
      <c r="AQ32" s="673"/>
      <c r="AR32" s="673"/>
      <c r="AS32" s="673"/>
      <c r="AT32" s="676"/>
      <c r="AU32" s="185"/>
      <c r="AV32" s="185"/>
      <c r="AW32" s="185"/>
      <c r="AX32" s="571" t="s">
        <v>299</v>
      </c>
      <c r="AY32" s="572"/>
      <c r="AZ32" s="572"/>
      <c r="BA32" s="572"/>
      <c r="BB32" s="572"/>
      <c r="BC32" s="572"/>
      <c r="BD32" s="572"/>
      <c r="BE32" s="572"/>
      <c r="BF32" s="573"/>
      <c r="BG32" s="653">
        <v>98</v>
      </c>
      <c r="BH32" s="575"/>
      <c r="BI32" s="575"/>
      <c r="BJ32" s="575"/>
      <c r="BK32" s="575"/>
      <c r="BL32" s="575"/>
      <c r="BM32" s="638">
        <v>90.7</v>
      </c>
      <c r="BN32" s="575"/>
      <c r="BO32" s="575"/>
      <c r="BP32" s="575"/>
      <c r="BQ32" s="632"/>
      <c r="BR32" s="653">
        <v>97.6</v>
      </c>
      <c r="BS32" s="575"/>
      <c r="BT32" s="575"/>
      <c r="BU32" s="575"/>
      <c r="BV32" s="575"/>
      <c r="BW32" s="575"/>
      <c r="BX32" s="638">
        <v>88.7</v>
      </c>
      <c r="BY32" s="575"/>
      <c r="BZ32" s="575"/>
      <c r="CA32" s="575"/>
      <c r="CB32" s="632"/>
      <c r="CD32" s="664"/>
      <c r="CE32" s="665"/>
      <c r="CF32" s="627" t="s">
        <v>300</v>
      </c>
      <c r="CG32" s="624"/>
      <c r="CH32" s="624"/>
      <c r="CI32" s="624"/>
      <c r="CJ32" s="624"/>
      <c r="CK32" s="624"/>
      <c r="CL32" s="624"/>
      <c r="CM32" s="624"/>
      <c r="CN32" s="624"/>
      <c r="CO32" s="624"/>
      <c r="CP32" s="624"/>
      <c r="CQ32" s="625"/>
      <c r="CR32" s="590">
        <v>167</v>
      </c>
      <c r="CS32" s="591"/>
      <c r="CT32" s="591"/>
      <c r="CU32" s="591"/>
      <c r="CV32" s="591"/>
      <c r="CW32" s="591"/>
      <c r="CX32" s="591"/>
      <c r="CY32" s="592"/>
      <c r="CZ32" s="593">
        <v>0</v>
      </c>
      <c r="DA32" s="611"/>
      <c r="DB32" s="611"/>
      <c r="DC32" s="612"/>
      <c r="DD32" s="596">
        <v>167</v>
      </c>
      <c r="DE32" s="591"/>
      <c r="DF32" s="591"/>
      <c r="DG32" s="591"/>
      <c r="DH32" s="591"/>
      <c r="DI32" s="591"/>
      <c r="DJ32" s="591"/>
      <c r="DK32" s="592"/>
      <c r="DL32" s="596">
        <v>167</v>
      </c>
      <c r="DM32" s="591"/>
      <c r="DN32" s="591"/>
      <c r="DO32" s="591"/>
      <c r="DP32" s="591"/>
      <c r="DQ32" s="591"/>
      <c r="DR32" s="591"/>
      <c r="DS32" s="591"/>
      <c r="DT32" s="591"/>
      <c r="DU32" s="591"/>
      <c r="DV32" s="592"/>
      <c r="DW32" s="613">
        <v>0</v>
      </c>
      <c r="DX32" s="614"/>
      <c r="DY32" s="614"/>
      <c r="DZ32" s="614"/>
      <c r="EA32" s="614"/>
      <c r="EB32" s="614"/>
      <c r="EC32" s="615"/>
    </row>
    <row r="33" spans="2:133" ht="11.25" customHeight="1">
      <c r="B33" s="587" t="s">
        <v>301</v>
      </c>
      <c r="C33" s="588"/>
      <c r="D33" s="588"/>
      <c r="E33" s="588"/>
      <c r="F33" s="588"/>
      <c r="G33" s="588"/>
      <c r="H33" s="588"/>
      <c r="I33" s="588"/>
      <c r="J33" s="588"/>
      <c r="K33" s="588"/>
      <c r="L33" s="588"/>
      <c r="M33" s="588"/>
      <c r="N33" s="588"/>
      <c r="O33" s="588"/>
      <c r="P33" s="588"/>
      <c r="Q33" s="589"/>
      <c r="R33" s="590">
        <v>407487</v>
      </c>
      <c r="S33" s="591"/>
      <c r="T33" s="591"/>
      <c r="U33" s="591"/>
      <c r="V33" s="591"/>
      <c r="W33" s="591"/>
      <c r="X33" s="591"/>
      <c r="Y33" s="592"/>
      <c r="Z33" s="643">
        <v>8.6</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1944918</v>
      </c>
      <c r="CS33" s="609"/>
      <c r="CT33" s="609"/>
      <c r="CU33" s="609"/>
      <c r="CV33" s="609"/>
      <c r="CW33" s="609"/>
      <c r="CX33" s="609"/>
      <c r="CY33" s="610"/>
      <c r="CZ33" s="593">
        <v>43.8</v>
      </c>
      <c r="DA33" s="611"/>
      <c r="DB33" s="611"/>
      <c r="DC33" s="612"/>
      <c r="DD33" s="596">
        <v>1609566</v>
      </c>
      <c r="DE33" s="609"/>
      <c r="DF33" s="609"/>
      <c r="DG33" s="609"/>
      <c r="DH33" s="609"/>
      <c r="DI33" s="609"/>
      <c r="DJ33" s="609"/>
      <c r="DK33" s="610"/>
      <c r="DL33" s="596">
        <v>1250953</v>
      </c>
      <c r="DM33" s="609"/>
      <c r="DN33" s="609"/>
      <c r="DO33" s="609"/>
      <c r="DP33" s="609"/>
      <c r="DQ33" s="609"/>
      <c r="DR33" s="609"/>
      <c r="DS33" s="609"/>
      <c r="DT33" s="609"/>
      <c r="DU33" s="609"/>
      <c r="DV33" s="610"/>
      <c r="DW33" s="613">
        <v>45.7</v>
      </c>
      <c r="DX33" s="614"/>
      <c r="DY33" s="614"/>
      <c r="DZ33" s="614"/>
      <c r="EA33" s="614"/>
      <c r="EB33" s="614"/>
      <c r="EC33" s="615"/>
    </row>
    <row r="34" spans="2:133" ht="11.25" customHeight="1">
      <c r="B34" s="587" t="s">
        <v>303</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609605</v>
      </c>
      <c r="CS34" s="591"/>
      <c r="CT34" s="591"/>
      <c r="CU34" s="591"/>
      <c r="CV34" s="591"/>
      <c r="CW34" s="591"/>
      <c r="CX34" s="591"/>
      <c r="CY34" s="592"/>
      <c r="CZ34" s="593">
        <v>13.7</v>
      </c>
      <c r="DA34" s="611"/>
      <c r="DB34" s="611"/>
      <c r="DC34" s="612"/>
      <c r="DD34" s="596">
        <v>465297</v>
      </c>
      <c r="DE34" s="591"/>
      <c r="DF34" s="591"/>
      <c r="DG34" s="591"/>
      <c r="DH34" s="591"/>
      <c r="DI34" s="591"/>
      <c r="DJ34" s="591"/>
      <c r="DK34" s="592"/>
      <c r="DL34" s="596">
        <v>298948</v>
      </c>
      <c r="DM34" s="591"/>
      <c r="DN34" s="591"/>
      <c r="DO34" s="591"/>
      <c r="DP34" s="591"/>
      <c r="DQ34" s="591"/>
      <c r="DR34" s="591"/>
      <c r="DS34" s="591"/>
      <c r="DT34" s="591"/>
      <c r="DU34" s="591"/>
      <c r="DV34" s="592"/>
      <c r="DW34" s="613">
        <v>10.9</v>
      </c>
      <c r="DX34" s="614"/>
      <c r="DY34" s="614"/>
      <c r="DZ34" s="614"/>
      <c r="EA34" s="614"/>
      <c r="EB34" s="614"/>
      <c r="EC34" s="615"/>
    </row>
    <row r="35" spans="2:133" ht="11.25" customHeight="1">
      <c r="B35" s="587" t="s">
        <v>307</v>
      </c>
      <c r="C35" s="588"/>
      <c r="D35" s="588"/>
      <c r="E35" s="588"/>
      <c r="F35" s="588"/>
      <c r="G35" s="588"/>
      <c r="H35" s="588"/>
      <c r="I35" s="588"/>
      <c r="J35" s="588"/>
      <c r="K35" s="588"/>
      <c r="L35" s="588"/>
      <c r="M35" s="588"/>
      <c r="N35" s="588"/>
      <c r="O35" s="588"/>
      <c r="P35" s="588"/>
      <c r="Q35" s="589"/>
      <c r="R35" s="590">
        <v>111587</v>
      </c>
      <c r="S35" s="591"/>
      <c r="T35" s="591"/>
      <c r="U35" s="591"/>
      <c r="V35" s="591"/>
      <c r="W35" s="591"/>
      <c r="X35" s="591"/>
      <c r="Y35" s="592"/>
      <c r="Z35" s="643">
        <v>2.4</v>
      </c>
      <c r="AA35" s="643"/>
      <c r="AB35" s="643"/>
      <c r="AC35" s="643"/>
      <c r="AD35" s="644" t="s">
        <v>111</v>
      </c>
      <c r="AE35" s="644"/>
      <c r="AF35" s="644"/>
      <c r="AG35" s="644"/>
      <c r="AH35" s="644"/>
      <c r="AI35" s="644"/>
      <c r="AJ35" s="644"/>
      <c r="AK35" s="644"/>
      <c r="AL35" s="613" t="s">
        <v>111</v>
      </c>
      <c r="AM35" s="645"/>
      <c r="AN35" s="645"/>
      <c r="AO35" s="646"/>
      <c r="AP35" s="188"/>
      <c r="AQ35" s="647" t="s">
        <v>308</v>
      </c>
      <c r="AR35" s="648"/>
      <c r="AS35" s="648"/>
      <c r="AT35" s="648"/>
      <c r="AU35" s="648"/>
      <c r="AV35" s="648"/>
      <c r="AW35" s="648"/>
      <c r="AX35" s="648"/>
      <c r="AY35" s="649"/>
      <c r="AZ35" s="640">
        <v>668239</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13738</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25678</v>
      </c>
      <c r="CS35" s="609"/>
      <c r="CT35" s="609"/>
      <c r="CU35" s="609"/>
      <c r="CV35" s="609"/>
      <c r="CW35" s="609"/>
      <c r="CX35" s="609"/>
      <c r="CY35" s="610"/>
      <c r="CZ35" s="593">
        <v>0.6</v>
      </c>
      <c r="DA35" s="611"/>
      <c r="DB35" s="611"/>
      <c r="DC35" s="612"/>
      <c r="DD35" s="596">
        <v>11832</v>
      </c>
      <c r="DE35" s="609"/>
      <c r="DF35" s="609"/>
      <c r="DG35" s="609"/>
      <c r="DH35" s="609"/>
      <c r="DI35" s="609"/>
      <c r="DJ35" s="609"/>
      <c r="DK35" s="610"/>
      <c r="DL35" s="596">
        <v>11832</v>
      </c>
      <c r="DM35" s="609"/>
      <c r="DN35" s="609"/>
      <c r="DO35" s="609"/>
      <c r="DP35" s="609"/>
      <c r="DQ35" s="609"/>
      <c r="DR35" s="609"/>
      <c r="DS35" s="609"/>
      <c r="DT35" s="609"/>
      <c r="DU35" s="609"/>
      <c r="DV35" s="610"/>
      <c r="DW35" s="613">
        <v>0.4</v>
      </c>
      <c r="DX35" s="614"/>
      <c r="DY35" s="614"/>
      <c r="DZ35" s="614"/>
      <c r="EA35" s="614"/>
      <c r="EB35" s="614"/>
      <c r="EC35" s="615"/>
    </row>
    <row r="36" spans="2:133" ht="11.25" customHeight="1">
      <c r="B36" s="571" t="s">
        <v>311</v>
      </c>
      <c r="C36" s="572"/>
      <c r="D36" s="572"/>
      <c r="E36" s="572"/>
      <c r="F36" s="572"/>
      <c r="G36" s="572"/>
      <c r="H36" s="572"/>
      <c r="I36" s="572"/>
      <c r="J36" s="572"/>
      <c r="K36" s="572"/>
      <c r="L36" s="572"/>
      <c r="M36" s="572"/>
      <c r="N36" s="572"/>
      <c r="O36" s="572"/>
      <c r="P36" s="572"/>
      <c r="Q36" s="573"/>
      <c r="R36" s="574">
        <v>4711231</v>
      </c>
      <c r="S36" s="631"/>
      <c r="T36" s="631"/>
      <c r="U36" s="631"/>
      <c r="V36" s="631"/>
      <c r="W36" s="631"/>
      <c r="X36" s="631"/>
      <c r="Y36" s="634"/>
      <c r="Z36" s="635">
        <v>100</v>
      </c>
      <c r="AA36" s="635"/>
      <c r="AB36" s="635"/>
      <c r="AC36" s="635"/>
      <c r="AD36" s="636">
        <v>2623608</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116219</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-26778</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663659</v>
      </c>
      <c r="CS36" s="591"/>
      <c r="CT36" s="591"/>
      <c r="CU36" s="591"/>
      <c r="CV36" s="591"/>
      <c r="CW36" s="591"/>
      <c r="CX36" s="591"/>
      <c r="CY36" s="592"/>
      <c r="CZ36" s="593">
        <v>14.9</v>
      </c>
      <c r="DA36" s="611"/>
      <c r="DB36" s="611"/>
      <c r="DC36" s="612"/>
      <c r="DD36" s="596">
        <v>586987</v>
      </c>
      <c r="DE36" s="591"/>
      <c r="DF36" s="591"/>
      <c r="DG36" s="591"/>
      <c r="DH36" s="591"/>
      <c r="DI36" s="591"/>
      <c r="DJ36" s="591"/>
      <c r="DK36" s="592"/>
      <c r="DL36" s="596">
        <v>516814</v>
      </c>
      <c r="DM36" s="591"/>
      <c r="DN36" s="591"/>
      <c r="DO36" s="591"/>
      <c r="DP36" s="591"/>
      <c r="DQ36" s="591"/>
      <c r="DR36" s="591"/>
      <c r="DS36" s="591"/>
      <c r="DT36" s="591"/>
      <c r="DU36" s="591"/>
      <c r="DV36" s="592"/>
      <c r="DW36" s="613">
        <v>18.899999999999999</v>
      </c>
      <c r="DX36" s="614"/>
      <c r="DY36" s="614"/>
      <c r="DZ36" s="614"/>
      <c r="EA36" s="614"/>
      <c r="EB36" s="614"/>
      <c r="EC36" s="615"/>
    </row>
    <row r="37" spans="2:133" ht="11.25" customHeight="1">
      <c r="AQ37" s="616" t="s">
        <v>315</v>
      </c>
      <c r="AR37" s="617"/>
      <c r="AS37" s="617"/>
      <c r="AT37" s="617"/>
      <c r="AU37" s="617"/>
      <c r="AV37" s="617"/>
      <c r="AW37" s="617"/>
      <c r="AX37" s="617"/>
      <c r="AY37" s="618"/>
      <c r="AZ37" s="590">
        <v>111949</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1261</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396502</v>
      </c>
      <c r="CS37" s="609"/>
      <c r="CT37" s="609"/>
      <c r="CU37" s="609"/>
      <c r="CV37" s="609"/>
      <c r="CW37" s="609"/>
      <c r="CX37" s="609"/>
      <c r="CY37" s="610"/>
      <c r="CZ37" s="593">
        <v>8.9</v>
      </c>
      <c r="DA37" s="611"/>
      <c r="DB37" s="611"/>
      <c r="DC37" s="612"/>
      <c r="DD37" s="596">
        <v>360400</v>
      </c>
      <c r="DE37" s="609"/>
      <c r="DF37" s="609"/>
      <c r="DG37" s="609"/>
      <c r="DH37" s="609"/>
      <c r="DI37" s="609"/>
      <c r="DJ37" s="609"/>
      <c r="DK37" s="610"/>
      <c r="DL37" s="596">
        <v>337425</v>
      </c>
      <c r="DM37" s="609"/>
      <c r="DN37" s="609"/>
      <c r="DO37" s="609"/>
      <c r="DP37" s="609"/>
      <c r="DQ37" s="609"/>
      <c r="DR37" s="609"/>
      <c r="DS37" s="609"/>
      <c r="DT37" s="609"/>
      <c r="DU37" s="609"/>
      <c r="DV37" s="610"/>
      <c r="DW37" s="613">
        <v>12.3</v>
      </c>
      <c r="DX37" s="614"/>
      <c r="DY37" s="614"/>
      <c r="DZ37" s="614"/>
      <c r="EA37" s="614"/>
      <c r="EB37" s="614"/>
      <c r="EC37" s="615"/>
    </row>
    <row r="38" spans="2:133" ht="11.25" customHeight="1">
      <c r="AQ38" s="616" t="s">
        <v>318</v>
      </c>
      <c r="AR38" s="617"/>
      <c r="AS38" s="617"/>
      <c r="AT38" s="617"/>
      <c r="AU38" s="617"/>
      <c r="AV38" s="617"/>
      <c r="AW38" s="617"/>
      <c r="AX38" s="617"/>
      <c r="AY38" s="618"/>
      <c r="AZ38" s="590">
        <v>400</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1937</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555890</v>
      </c>
      <c r="CS38" s="591"/>
      <c r="CT38" s="591"/>
      <c r="CU38" s="591"/>
      <c r="CV38" s="591"/>
      <c r="CW38" s="591"/>
      <c r="CX38" s="591"/>
      <c r="CY38" s="592"/>
      <c r="CZ38" s="593">
        <v>12.5</v>
      </c>
      <c r="DA38" s="611"/>
      <c r="DB38" s="611"/>
      <c r="DC38" s="612"/>
      <c r="DD38" s="596">
        <v>488467</v>
      </c>
      <c r="DE38" s="591"/>
      <c r="DF38" s="591"/>
      <c r="DG38" s="591"/>
      <c r="DH38" s="591"/>
      <c r="DI38" s="591"/>
      <c r="DJ38" s="591"/>
      <c r="DK38" s="592"/>
      <c r="DL38" s="596">
        <v>423359</v>
      </c>
      <c r="DM38" s="591"/>
      <c r="DN38" s="591"/>
      <c r="DO38" s="591"/>
      <c r="DP38" s="591"/>
      <c r="DQ38" s="591"/>
      <c r="DR38" s="591"/>
      <c r="DS38" s="591"/>
      <c r="DT38" s="591"/>
      <c r="DU38" s="591"/>
      <c r="DV38" s="592"/>
      <c r="DW38" s="613">
        <v>15.5</v>
      </c>
      <c r="DX38" s="614"/>
      <c r="DY38" s="614"/>
      <c r="DZ38" s="614"/>
      <c r="EA38" s="614"/>
      <c r="EB38" s="614"/>
      <c r="EC38" s="615"/>
    </row>
    <row r="39" spans="2:133" ht="11.25" customHeight="1">
      <c r="AQ39" s="616" t="s">
        <v>321</v>
      </c>
      <c r="AR39" s="617"/>
      <c r="AS39" s="617"/>
      <c r="AT39" s="617"/>
      <c r="AU39" s="617"/>
      <c r="AV39" s="617"/>
      <c r="AW39" s="617"/>
      <c r="AX39" s="617"/>
      <c r="AY39" s="618"/>
      <c r="AZ39" s="590" t="s">
        <v>322</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80</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90086</v>
      </c>
      <c r="CS39" s="609"/>
      <c r="CT39" s="609"/>
      <c r="CU39" s="609"/>
      <c r="CV39" s="609"/>
      <c r="CW39" s="609"/>
      <c r="CX39" s="609"/>
      <c r="CY39" s="610"/>
      <c r="CZ39" s="593">
        <v>2</v>
      </c>
      <c r="DA39" s="611"/>
      <c r="DB39" s="611"/>
      <c r="DC39" s="612"/>
      <c r="DD39" s="596">
        <v>56983</v>
      </c>
      <c r="DE39" s="609"/>
      <c r="DF39" s="609"/>
      <c r="DG39" s="609"/>
      <c r="DH39" s="609"/>
      <c r="DI39" s="609"/>
      <c r="DJ39" s="609"/>
      <c r="DK39" s="610"/>
      <c r="DL39" s="596" t="s">
        <v>322</v>
      </c>
      <c r="DM39" s="609"/>
      <c r="DN39" s="609"/>
      <c r="DO39" s="609"/>
      <c r="DP39" s="609"/>
      <c r="DQ39" s="609"/>
      <c r="DR39" s="609"/>
      <c r="DS39" s="609"/>
      <c r="DT39" s="609"/>
      <c r="DU39" s="609"/>
      <c r="DV39" s="610"/>
      <c r="DW39" s="613" t="s">
        <v>322</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98258</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153</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t="s">
        <v>322</v>
      </c>
      <c r="CS40" s="591"/>
      <c r="CT40" s="591"/>
      <c r="CU40" s="591"/>
      <c r="CV40" s="591"/>
      <c r="CW40" s="591"/>
      <c r="CX40" s="591"/>
      <c r="CY40" s="592"/>
      <c r="CZ40" s="593" t="s">
        <v>322</v>
      </c>
      <c r="DA40" s="611"/>
      <c r="DB40" s="611"/>
      <c r="DC40" s="612"/>
      <c r="DD40" s="596" t="s">
        <v>322</v>
      </c>
      <c r="DE40" s="591"/>
      <c r="DF40" s="591"/>
      <c r="DG40" s="591"/>
      <c r="DH40" s="591"/>
      <c r="DI40" s="591"/>
      <c r="DJ40" s="591"/>
      <c r="DK40" s="592"/>
      <c r="DL40" s="596" t="s">
        <v>322</v>
      </c>
      <c r="DM40" s="591"/>
      <c r="DN40" s="591"/>
      <c r="DO40" s="591"/>
      <c r="DP40" s="591"/>
      <c r="DQ40" s="591"/>
      <c r="DR40" s="591"/>
      <c r="DS40" s="591"/>
      <c r="DT40" s="591"/>
      <c r="DU40" s="591"/>
      <c r="DV40" s="592"/>
      <c r="DW40" s="613" t="s">
        <v>322</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341413</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371</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634162</v>
      </c>
      <c r="CS42" s="591"/>
      <c r="CT42" s="591"/>
      <c r="CU42" s="591"/>
      <c r="CV42" s="591"/>
      <c r="CW42" s="591"/>
      <c r="CX42" s="591"/>
      <c r="CY42" s="592"/>
      <c r="CZ42" s="593">
        <v>14.3</v>
      </c>
      <c r="DA42" s="594"/>
      <c r="DB42" s="594"/>
      <c r="DC42" s="595"/>
      <c r="DD42" s="596">
        <v>74145</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v>14116</v>
      </c>
      <c r="CS43" s="609"/>
      <c r="CT43" s="609"/>
      <c r="CU43" s="609"/>
      <c r="CV43" s="609"/>
      <c r="CW43" s="609"/>
      <c r="CX43" s="609"/>
      <c r="CY43" s="610"/>
      <c r="CZ43" s="593">
        <v>0.3</v>
      </c>
      <c r="DA43" s="611"/>
      <c r="DB43" s="611"/>
      <c r="DC43" s="612"/>
      <c r="DD43" s="596">
        <v>4083</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337</v>
      </c>
      <c r="CD44" s="603" t="s">
        <v>289</v>
      </c>
      <c r="CE44" s="604"/>
      <c r="CF44" s="587" t="s">
        <v>338</v>
      </c>
      <c r="CG44" s="588"/>
      <c r="CH44" s="588"/>
      <c r="CI44" s="588"/>
      <c r="CJ44" s="588"/>
      <c r="CK44" s="588"/>
      <c r="CL44" s="588"/>
      <c r="CM44" s="588"/>
      <c r="CN44" s="588"/>
      <c r="CO44" s="588"/>
      <c r="CP44" s="588"/>
      <c r="CQ44" s="589"/>
      <c r="CR44" s="590">
        <v>634162</v>
      </c>
      <c r="CS44" s="591"/>
      <c r="CT44" s="591"/>
      <c r="CU44" s="591"/>
      <c r="CV44" s="591"/>
      <c r="CW44" s="591"/>
      <c r="CX44" s="591"/>
      <c r="CY44" s="592"/>
      <c r="CZ44" s="593">
        <v>14.3</v>
      </c>
      <c r="DA44" s="594"/>
      <c r="DB44" s="594"/>
      <c r="DC44" s="595"/>
      <c r="DD44" s="596">
        <v>74145</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339</v>
      </c>
      <c r="CG45" s="588"/>
      <c r="CH45" s="588"/>
      <c r="CI45" s="588"/>
      <c r="CJ45" s="588"/>
      <c r="CK45" s="588"/>
      <c r="CL45" s="588"/>
      <c r="CM45" s="588"/>
      <c r="CN45" s="588"/>
      <c r="CO45" s="588"/>
      <c r="CP45" s="588"/>
      <c r="CQ45" s="589"/>
      <c r="CR45" s="590">
        <v>339574</v>
      </c>
      <c r="CS45" s="609"/>
      <c r="CT45" s="609"/>
      <c r="CU45" s="609"/>
      <c r="CV45" s="609"/>
      <c r="CW45" s="609"/>
      <c r="CX45" s="609"/>
      <c r="CY45" s="610"/>
      <c r="CZ45" s="593">
        <v>7.6</v>
      </c>
      <c r="DA45" s="611"/>
      <c r="DB45" s="611"/>
      <c r="DC45" s="612"/>
      <c r="DD45" s="596">
        <v>9154</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340</v>
      </c>
      <c r="CG46" s="588"/>
      <c r="CH46" s="588"/>
      <c r="CI46" s="588"/>
      <c r="CJ46" s="588"/>
      <c r="CK46" s="588"/>
      <c r="CL46" s="588"/>
      <c r="CM46" s="588"/>
      <c r="CN46" s="588"/>
      <c r="CO46" s="588"/>
      <c r="CP46" s="588"/>
      <c r="CQ46" s="589"/>
      <c r="CR46" s="590">
        <v>294588</v>
      </c>
      <c r="CS46" s="591"/>
      <c r="CT46" s="591"/>
      <c r="CU46" s="591"/>
      <c r="CV46" s="591"/>
      <c r="CW46" s="591"/>
      <c r="CX46" s="591"/>
      <c r="CY46" s="592"/>
      <c r="CZ46" s="593">
        <v>6.6</v>
      </c>
      <c r="DA46" s="594"/>
      <c r="DB46" s="594"/>
      <c r="DC46" s="595"/>
      <c r="DD46" s="596">
        <v>64991</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341</v>
      </c>
      <c r="CG47" s="588"/>
      <c r="CH47" s="588"/>
      <c r="CI47" s="588"/>
      <c r="CJ47" s="588"/>
      <c r="CK47" s="588"/>
      <c r="CL47" s="588"/>
      <c r="CM47" s="588"/>
      <c r="CN47" s="588"/>
      <c r="CO47" s="588"/>
      <c r="CP47" s="588"/>
      <c r="CQ47" s="589"/>
      <c r="CR47" s="590" t="s">
        <v>111</v>
      </c>
      <c r="CS47" s="609"/>
      <c r="CT47" s="609"/>
      <c r="CU47" s="609"/>
      <c r="CV47" s="609"/>
      <c r="CW47" s="609"/>
      <c r="CX47" s="609"/>
      <c r="CY47" s="610"/>
      <c r="CZ47" s="593" t="s">
        <v>111</v>
      </c>
      <c r="DA47" s="611"/>
      <c r="DB47" s="611"/>
      <c r="DC47" s="612"/>
      <c r="DD47" s="596" t="s">
        <v>111</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342</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343</v>
      </c>
      <c r="CE49" s="572"/>
      <c r="CF49" s="572"/>
      <c r="CG49" s="572"/>
      <c r="CH49" s="572"/>
      <c r="CI49" s="572"/>
      <c r="CJ49" s="572"/>
      <c r="CK49" s="572"/>
      <c r="CL49" s="572"/>
      <c r="CM49" s="572"/>
      <c r="CN49" s="572"/>
      <c r="CO49" s="572"/>
      <c r="CP49" s="572"/>
      <c r="CQ49" s="573"/>
      <c r="CR49" s="574">
        <v>4439893</v>
      </c>
      <c r="CS49" s="575"/>
      <c r="CT49" s="575"/>
      <c r="CU49" s="575"/>
      <c r="CV49" s="575"/>
      <c r="CW49" s="575"/>
      <c r="CX49" s="575"/>
      <c r="CY49" s="576"/>
      <c r="CZ49" s="577">
        <v>100</v>
      </c>
      <c r="DA49" s="578"/>
      <c r="DB49" s="578"/>
      <c r="DC49" s="579"/>
      <c r="DD49" s="580">
        <v>3093171</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345</v>
      </c>
      <c r="DK2" s="1110"/>
      <c r="DL2" s="1110"/>
      <c r="DM2" s="1110"/>
      <c r="DN2" s="1110"/>
      <c r="DO2" s="1111"/>
      <c r="DP2" s="202"/>
      <c r="DQ2" s="1109" t="s">
        <v>346</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366</v>
      </c>
      <c r="C7" s="1050"/>
      <c r="D7" s="1050"/>
      <c r="E7" s="1050"/>
      <c r="F7" s="1050"/>
      <c r="G7" s="1050"/>
      <c r="H7" s="1050"/>
      <c r="I7" s="1050"/>
      <c r="J7" s="1050"/>
      <c r="K7" s="1050"/>
      <c r="L7" s="1050"/>
      <c r="M7" s="1050"/>
      <c r="N7" s="1050"/>
      <c r="O7" s="1050"/>
      <c r="P7" s="1051"/>
      <c r="Q7" s="1103">
        <v>4711</v>
      </c>
      <c r="R7" s="1104"/>
      <c r="S7" s="1104"/>
      <c r="T7" s="1104"/>
      <c r="U7" s="1104"/>
      <c r="V7" s="1104">
        <v>4440</v>
      </c>
      <c r="W7" s="1104"/>
      <c r="X7" s="1104"/>
      <c r="Y7" s="1104"/>
      <c r="Z7" s="1104"/>
      <c r="AA7" s="1104">
        <v>271</v>
      </c>
      <c r="AB7" s="1104"/>
      <c r="AC7" s="1104"/>
      <c r="AD7" s="1104"/>
      <c r="AE7" s="1105"/>
      <c r="AF7" s="1106">
        <v>265</v>
      </c>
      <c r="AG7" s="1107"/>
      <c r="AH7" s="1107"/>
      <c r="AI7" s="1107"/>
      <c r="AJ7" s="1108"/>
      <c r="AK7" s="1090">
        <v>57</v>
      </c>
      <c r="AL7" s="1091"/>
      <c r="AM7" s="1091"/>
      <c r="AN7" s="1091"/>
      <c r="AO7" s="1091"/>
      <c r="AP7" s="1091">
        <v>4882</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t="s">
        <v>546</v>
      </c>
      <c r="BS7" s="1094" t="s">
        <v>547</v>
      </c>
      <c r="BT7" s="1095"/>
      <c r="BU7" s="1095"/>
      <c r="BV7" s="1095"/>
      <c r="BW7" s="1095"/>
      <c r="BX7" s="1095"/>
      <c r="BY7" s="1095"/>
      <c r="BZ7" s="1095"/>
      <c r="CA7" s="1095"/>
      <c r="CB7" s="1095"/>
      <c r="CC7" s="1095"/>
      <c r="CD7" s="1095"/>
      <c r="CE7" s="1095"/>
      <c r="CF7" s="1095"/>
      <c r="CG7" s="1096"/>
      <c r="CH7" s="1087">
        <v>-3</v>
      </c>
      <c r="CI7" s="1088"/>
      <c r="CJ7" s="1088"/>
      <c r="CK7" s="1088"/>
      <c r="CL7" s="1089"/>
      <c r="CM7" s="1087">
        <v>19</v>
      </c>
      <c r="CN7" s="1088"/>
      <c r="CO7" s="1088"/>
      <c r="CP7" s="1088"/>
      <c r="CQ7" s="1089"/>
      <c r="CR7" s="1087">
        <v>5</v>
      </c>
      <c r="CS7" s="1088"/>
      <c r="CT7" s="1088"/>
      <c r="CU7" s="1088"/>
      <c r="CV7" s="1089"/>
      <c r="CW7" s="1087" t="s">
        <v>548</v>
      </c>
      <c r="CX7" s="1088"/>
      <c r="CY7" s="1088"/>
      <c r="CZ7" s="1088"/>
      <c r="DA7" s="1089"/>
      <c r="DB7" s="1087" t="s">
        <v>548</v>
      </c>
      <c r="DC7" s="1088"/>
      <c r="DD7" s="1088"/>
      <c r="DE7" s="1088"/>
      <c r="DF7" s="1089"/>
      <c r="DG7" s="1087">
        <v>248</v>
      </c>
      <c r="DH7" s="1088"/>
      <c r="DI7" s="1088"/>
      <c r="DJ7" s="1088"/>
      <c r="DK7" s="1089"/>
      <c r="DL7" s="1087" t="s">
        <v>548</v>
      </c>
      <c r="DM7" s="1088"/>
      <c r="DN7" s="1088"/>
      <c r="DO7" s="1088"/>
      <c r="DP7" s="1089"/>
      <c r="DQ7" s="1087" t="s">
        <v>548</v>
      </c>
      <c r="DR7" s="1088"/>
      <c r="DS7" s="1088"/>
      <c r="DT7" s="1088"/>
      <c r="DU7" s="1089"/>
      <c r="DV7" s="1114"/>
      <c r="DW7" s="1115"/>
      <c r="DX7" s="1115"/>
      <c r="DY7" s="1115"/>
      <c r="DZ7" s="1116"/>
      <c r="EA7" s="207"/>
    </row>
    <row r="8" spans="1:131" s="208" customFormat="1" ht="26.25" customHeight="1">
      <c r="A8" s="214">
        <v>2</v>
      </c>
      <c r="B8" s="1036"/>
      <c r="C8" s="1037"/>
      <c r="D8" s="1037"/>
      <c r="E8" s="1037"/>
      <c r="F8" s="1037"/>
      <c r="G8" s="1037"/>
      <c r="H8" s="1037"/>
      <c r="I8" s="1037"/>
      <c r="J8" s="1037"/>
      <c r="K8" s="1037"/>
      <c r="L8" s="1037"/>
      <c r="M8" s="1037"/>
      <c r="N8" s="1037"/>
      <c r="O8" s="1037"/>
      <c r="P8" s="1038"/>
      <c r="Q8" s="1042"/>
      <c r="R8" s="1043"/>
      <c r="S8" s="1043"/>
      <c r="T8" s="1043"/>
      <c r="U8" s="1043"/>
      <c r="V8" s="1043"/>
      <c r="W8" s="1043"/>
      <c r="X8" s="1043"/>
      <c r="Y8" s="1043"/>
      <c r="Z8" s="1043"/>
      <c r="AA8" s="1043"/>
      <c r="AB8" s="1043"/>
      <c r="AC8" s="1043"/>
      <c r="AD8" s="1043"/>
      <c r="AE8" s="1044"/>
      <c r="AF8" s="1018"/>
      <c r="AG8" s="1019"/>
      <c r="AH8" s="1019"/>
      <c r="AI8" s="1019"/>
      <c r="AJ8" s="1020"/>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367</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368</v>
      </c>
      <c r="B23" s="943" t="s">
        <v>369</v>
      </c>
      <c r="C23" s="944"/>
      <c r="D23" s="944"/>
      <c r="E23" s="944"/>
      <c r="F23" s="944"/>
      <c r="G23" s="944"/>
      <c r="H23" s="944"/>
      <c r="I23" s="944"/>
      <c r="J23" s="944"/>
      <c r="K23" s="944"/>
      <c r="L23" s="944"/>
      <c r="M23" s="944"/>
      <c r="N23" s="944"/>
      <c r="O23" s="944"/>
      <c r="P23" s="945"/>
      <c r="Q23" s="1067">
        <v>4711</v>
      </c>
      <c r="R23" s="1068"/>
      <c r="S23" s="1068"/>
      <c r="T23" s="1068"/>
      <c r="U23" s="1068"/>
      <c r="V23" s="1068">
        <v>4440</v>
      </c>
      <c r="W23" s="1068"/>
      <c r="X23" s="1068"/>
      <c r="Y23" s="1068"/>
      <c r="Z23" s="1068"/>
      <c r="AA23" s="1068">
        <v>271</v>
      </c>
      <c r="AB23" s="1068"/>
      <c r="AC23" s="1068"/>
      <c r="AD23" s="1068"/>
      <c r="AE23" s="1069"/>
      <c r="AF23" s="1070">
        <v>265</v>
      </c>
      <c r="AG23" s="1068"/>
      <c r="AH23" s="1068"/>
      <c r="AI23" s="1068"/>
      <c r="AJ23" s="1071"/>
      <c r="AK23" s="1072"/>
      <c r="AL23" s="1073"/>
      <c r="AM23" s="1073"/>
      <c r="AN23" s="1073"/>
      <c r="AO23" s="1073"/>
      <c r="AP23" s="1068">
        <v>4882</v>
      </c>
      <c r="AQ23" s="1068"/>
      <c r="AR23" s="1068"/>
      <c r="AS23" s="1068"/>
      <c r="AT23" s="1068"/>
      <c r="AU23" s="1074"/>
      <c r="AV23" s="1074"/>
      <c r="AW23" s="1074"/>
      <c r="AX23" s="1074"/>
      <c r="AY23" s="1075"/>
      <c r="AZ23" s="1064" t="s">
        <v>111</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370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349</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58" t="s">
        <v>375</v>
      </c>
      <c r="AG26" s="1007"/>
      <c r="AH26" s="1007"/>
      <c r="AI26" s="1007"/>
      <c r="AJ26" s="1059"/>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380</v>
      </c>
      <c r="C28" s="1050"/>
      <c r="D28" s="1050"/>
      <c r="E28" s="1050"/>
      <c r="F28" s="1050"/>
      <c r="G28" s="1050"/>
      <c r="H28" s="1050"/>
      <c r="I28" s="1050"/>
      <c r="J28" s="1050"/>
      <c r="K28" s="1050"/>
      <c r="L28" s="1050"/>
      <c r="M28" s="1050"/>
      <c r="N28" s="1050"/>
      <c r="O28" s="1050"/>
      <c r="P28" s="1051"/>
      <c r="Q28" s="1052">
        <v>1164</v>
      </c>
      <c r="R28" s="1053"/>
      <c r="S28" s="1053"/>
      <c r="T28" s="1053"/>
      <c r="U28" s="1053"/>
      <c r="V28" s="1053">
        <v>1150</v>
      </c>
      <c r="W28" s="1053"/>
      <c r="X28" s="1053"/>
      <c r="Y28" s="1053"/>
      <c r="Z28" s="1053"/>
      <c r="AA28" s="1053">
        <v>14</v>
      </c>
      <c r="AB28" s="1053"/>
      <c r="AC28" s="1053"/>
      <c r="AD28" s="1053"/>
      <c r="AE28" s="1054"/>
      <c r="AF28" s="1055">
        <v>14</v>
      </c>
      <c r="AG28" s="1053"/>
      <c r="AH28" s="1053"/>
      <c r="AI28" s="1053"/>
      <c r="AJ28" s="1056"/>
      <c r="AK28" s="1057" t="s">
        <v>567</v>
      </c>
      <c r="AL28" s="1045"/>
      <c r="AM28" s="1045"/>
      <c r="AN28" s="1045"/>
      <c r="AO28" s="1045"/>
      <c r="AP28" s="1045" t="s">
        <v>545</v>
      </c>
      <c r="AQ28" s="1045"/>
      <c r="AR28" s="1045"/>
      <c r="AS28" s="1045"/>
      <c r="AT28" s="1045"/>
      <c r="AU28" s="1045" t="s">
        <v>545</v>
      </c>
      <c r="AV28" s="1045"/>
      <c r="AW28" s="1045"/>
      <c r="AX28" s="1045"/>
      <c r="AY28" s="1045"/>
      <c r="AZ28" s="1046" t="s">
        <v>545</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6" t="s">
        <v>381</v>
      </c>
      <c r="C29" s="1037"/>
      <c r="D29" s="1037"/>
      <c r="E29" s="1037"/>
      <c r="F29" s="1037"/>
      <c r="G29" s="1037"/>
      <c r="H29" s="1037"/>
      <c r="I29" s="1037"/>
      <c r="J29" s="1037"/>
      <c r="K29" s="1037"/>
      <c r="L29" s="1037"/>
      <c r="M29" s="1037"/>
      <c r="N29" s="1037"/>
      <c r="O29" s="1037"/>
      <c r="P29" s="1038"/>
      <c r="Q29" s="1042">
        <v>134</v>
      </c>
      <c r="R29" s="1043"/>
      <c r="S29" s="1043"/>
      <c r="T29" s="1043"/>
      <c r="U29" s="1043"/>
      <c r="V29" s="1043">
        <v>134</v>
      </c>
      <c r="W29" s="1043"/>
      <c r="X29" s="1043"/>
      <c r="Y29" s="1043"/>
      <c r="Z29" s="1043"/>
      <c r="AA29" s="1043">
        <v>0</v>
      </c>
      <c r="AB29" s="1043"/>
      <c r="AC29" s="1043"/>
      <c r="AD29" s="1043"/>
      <c r="AE29" s="1044"/>
      <c r="AF29" s="1018">
        <v>0</v>
      </c>
      <c r="AG29" s="1019"/>
      <c r="AH29" s="1019"/>
      <c r="AI29" s="1019"/>
      <c r="AJ29" s="1020"/>
      <c r="AK29" s="979">
        <v>48</v>
      </c>
      <c r="AL29" s="970"/>
      <c r="AM29" s="970"/>
      <c r="AN29" s="970"/>
      <c r="AO29" s="970"/>
      <c r="AP29" s="970" t="s">
        <v>545</v>
      </c>
      <c r="AQ29" s="970"/>
      <c r="AR29" s="970"/>
      <c r="AS29" s="970"/>
      <c r="AT29" s="970"/>
      <c r="AU29" s="970" t="s">
        <v>545</v>
      </c>
      <c r="AV29" s="970"/>
      <c r="AW29" s="970"/>
      <c r="AX29" s="970"/>
      <c r="AY29" s="970"/>
      <c r="AZ29" s="1041" t="s">
        <v>545</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6" t="s">
        <v>382</v>
      </c>
      <c r="C30" s="1037"/>
      <c r="D30" s="1037"/>
      <c r="E30" s="1037"/>
      <c r="F30" s="1037"/>
      <c r="G30" s="1037"/>
      <c r="H30" s="1037"/>
      <c r="I30" s="1037"/>
      <c r="J30" s="1037"/>
      <c r="K30" s="1037"/>
      <c r="L30" s="1037"/>
      <c r="M30" s="1037"/>
      <c r="N30" s="1037"/>
      <c r="O30" s="1037"/>
      <c r="P30" s="1038"/>
      <c r="Q30" s="1042">
        <v>523</v>
      </c>
      <c r="R30" s="1043"/>
      <c r="S30" s="1043"/>
      <c r="T30" s="1043"/>
      <c r="U30" s="1043"/>
      <c r="V30" s="1043">
        <v>587</v>
      </c>
      <c r="W30" s="1043"/>
      <c r="X30" s="1043"/>
      <c r="Y30" s="1043"/>
      <c r="Z30" s="1043"/>
      <c r="AA30" s="1043">
        <v>-64</v>
      </c>
      <c r="AB30" s="1043"/>
      <c r="AC30" s="1043"/>
      <c r="AD30" s="1043"/>
      <c r="AE30" s="1044"/>
      <c r="AF30" s="1018">
        <v>-148</v>
      </c>
      <c r="AG30" s="1019"/>
      <c r="AH30" s="1019"/>
      <c r="AI30" s="1019"/>
      <c r="AJ30" s="1020"/>
      <c r="AK30" s="979">
        <v>112</v>
      </c>
      <c r="AL30" s="970"/>
      <c r="AM30" s="970"/>
      <c r="AN30" s="970"/>
      <c r="AO30" s="970"/>
      <c r="AP30" s="970">
        <v>11</v>
      </c>
      <c r="AQ30" s="970"/>
      <c r="AR30" s="970"/>
      <c r="AS30" s="970"/>
      <c r="AT30" s="970"/>
      <c r="AU30" s="970">
        <v>11</v>
      </c>
      <c r="AV30" s="970"/>
      <c r="AW30" s="970"/>
      <c r="AX30" s="970"/>
      <c r="AY30" s="970"/>
      <c r="AZ30" s="1041">
        <v>32.1</v>
      </c>
      <c r="BA30" s="1041"/>
      <c r="BB30" s="1041"/>
      <c r="BC30" s="1041"/>
      <c r="BD30" s="1041"/>
      <c r="BE30" s="1031" t="s">
        <v>383</v>
      </c>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6" t="s">
        <v>384</v>
      </c>
      <c r="C31" s="1037"/>
      <c r="D31" s="1037"/>
      <c r="E31" s="1037"/>
      <c r="F31" s="1037"/>
      <c r="G31" s="1037"/>
      <c r="H31" s="1037"/>
      <c r="I31" s="1037"/>
      <c r="J31" s="1037"/>
      <c r="K31" s="1037"/>
      <c r="L31" s="1037"/>
      <c r="M31" s="1037"/>
      <c r="N31" s="1037"/>
      <c r="O31" s="1037"/>
      <c r="P31" s="1038"/>
      <c r="Q31" s="1042">
        <v>183</v>
      </c>
      <c r="R31" s="1043"/>
      <c r="S31" s="1043"/>
      <c r="T31" s="1043"/>
      <c r="U31" s="1043"/>
      <c r="V31" s="1043">
        <v>181</v>
      </c>
      <c r="W31" s="1043"/>
      <c r="X31" s="1043"/>
      <c r="Y31" s="1043"/>
      <c r="Z31" s="1043"/>
      <c r="AA31" s="1043">
        <v>1</v>
      </c>
      <c r="AB31" s="1043"/>
      <c r="AC31" s="1043"/>
      <c r="AD31" s="1043"/>
      <c r="AE31" s="1044"/>
      <c r="AF31" s="1018">
        <v>135</v>
      </c>
      <c r="AG31" s="1019"/>
      <c r="AH31" s="1019"/>
      <c r="AI31" s="1019"/>
      <c r="AJ31" s="1020"/>
      <c r="AK31" s="979">
        <v>0</v>
      </c>
      <c r="AL31" s="970"/>
      <c r="AM31" s="970"/>
      <c r="AN31" s="970"/>
      <c r="AO31" s="970"/>
      <c r="AP31" s="970">
        <v>367</v>
      </c>
      <c r="AQ31" s="970"/>
      <c r="AR31" s="970"/>
      <c r="AS31" s="970"/>
      <c r="AT31" s="970"/>
      <c r="AU31" s="970">
        <v>11</v>
      </c>
      <c r="AV31" s="970"/>
      <c r="AW31" s="970"/>
      <c r="AX31" s="970"/>
      <c r="AY31" s="970"/>
      <c r="AZ31" s="1041" t="s">
        <v>545</v>
      </c>
      <c r="BA31" s="1041"/>
      <c r="BB31" s="1041"/>
      <c r="BC31" s="1041"/>
      <c r="BD31" s="1041"/>
      <c r="BE31" s="1031" t="s">
        <v>383</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6" t="s">
        <v>385</v>
      </c>
      <c r="C32" s="1037"/>
      <c r="D32" s="1037"/>
      <c r="E32" s="1037"/>
      <c r="F32" s="1037"/>
      <c r="G32" s="1037"/>
      <c r="H32" s="1037"/>
      <c r="I32" s="1037"/>
      <c r="J32" s="1037"/>
      <c r="K32" s="1037"/>
      <c r="L32" s="1037"/>
      <c r="M32" s="1037"/>
      <c r="N32" s="1037"/>
      <c r="O32" s="1037"/>
      <c r="P32" s="1038"/>
      <c r="Q32" s="1042">
        <v>48</v>
      </c>
      <c r="R32" s="1043"/>
      <c r="S32" s="1043"/>
      <c r="T32" s="1043"/>
      <c r="U32" s="1043"/>
      <c r="V32" s="1043">
        <v>48</v>
      </c>
      <c r="W32" s="1043"/>
      <c r="X32" s="1043"/>
      <c r="Y32" s="1043"/>
      <c r="Z32" s="1043"/>
      <c r="AA32" s="1043" t="s">
        <v>545</v>
      </c>
      <c r="AB32" s="1043"/>
      <c r="AC32" s="1043"/>
      <c r="AD32" s="1043"/>
      <c r="AE32" s="1044"/>
      <c r="AF32" s="1018" t="s">
        <v>386</v>
      </c>
      <c r="AG32" s="1019"/>
      <c r="AH32" s="1019"/>
      <c r="AI32" s="1019"/>
      <c r="AJ32" s="1020"/>
      <c r="AK32" s="979">
        <v>24</v>
      </c>
      <c r="AL32" s="970"/>
      <c r="AM32" s="970"/>
      <c r="AN32" s="970"/>
      <c r="AO32" s="970"/>
      <c r="AP32" s="970">
        <v>142</v>
      </c>
      <c r="AQ32" s="970"/>
      <c r="AR32" s="970"/>
      <c r="AS32" s="970"/>
      <c r="AT32" s="970"/>
      <c r="AU32" s="970">
        <v>130</v>
      </c>
      <c r="AV32" s="970"/>
      <c r="AW32" s="970"/>
      <c r="AX32" s="970"/>
      <c r="AY32" s="970"/>
      <c r="AZ32" s="1041" t="s">
        <v>545</v>
      </c>
      <c r="BA32" s="1041"/>
      <c r="BB32" s="1041"/>
      <c r="BC32" s="1041"/>
      <c r="BD32" s="1041"/>
      <c r="BE32" s="1031" t="s">
        <v>387</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6" t="s">
        <v>388</v>
      </c>
      <c r="C33" s="1037"/>
      <c r="D33" s="1037"/>
      <c r="E33" s="1037"/>
      <c r="F33" s="1037"/>
      <c r="G33" s="1037"/>
      <c r="H33" s="1037"/>
      <c r="I33" s="1037"/>
      <c r="J33" s="1037"/>
      <c r="K33" s="1037"/>
      <c r="L33" s="1037"/>
      <c r="M33" s="1037"/>
      <c r="N33" s="1037"/>
      <c r="O33" s="1037"/>
      <c r="P33" s="1038"/>
      <c r="Q33" s="1042">
        <v>399</v>
      </c>
      <c r="R33" s="1043"/>
      <c r="S33" s="1043"/>
      <c r="T33" s="1043"/>
      <c r="U33" s="1043"/>
      <c r="V33" s="1043">
        <v>385</v>
      </c>
      <c r="W33" s="1043"/>
      <c r="X33" s="1043"/>
      <c r="Y33" s="1043"/>
      <c r="Z33" s="1043"/>
      <c r="AA33" s="1043">
        <v>15</v>
      </c>
      <c r="AB33" s="1043"/>
      <c r="AC33" s="1043"/>
      <c r="AD33" s="1043"/>
      <c r="AE33" s="1044"/>
      <c r="AF33" s="1018" t="s">
        <v>386</v>
      </c>
      <c r="AG33" s="1019"/>
      <c r="AH33" s="1019"/>
      <c r="AI33" s="1019"/>
      <c r="AJ33" s="1020"/>
      <c r="AK33" s="979">
        <v>92</v>
      </c>
      <c r="AL33" s="970"/>
      <c r="AM33" s="970"/>
      <c r="AN33" s="970"/>
      <c r="AO33" s="970"/>
      <c r="AP33" s="970">
        <v>1213</v>
      </c>
      <c r="AQ33" s="970"/>
      <c r="AR33" s="970"/>
      <c r="AS33" s="970"/>
      <c r="AT33" s="970"/>
      <c r="AU33" s="970">
        <v>1213</v>
      </c>
      <c r="AV33" s="970"/>
      <c r="AW33" s="970"/>
      <c r="AX33" s="970"/>
      <c r="AY33" s="970"/>
      <c r="AZ33" s="1041" t="s">
        <v>545</v>
      </c>
      <c r="BA33" s="1041"/>
      <c r="BB33" s="1041"/>
      <c r="BC33" s="1041"/>
      <c r="BD33" s="1041"/>
      <c r="BE33" s="1031" t="s">
        <v>387</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9"/>
      <c r="AL34" s="970"/>
      <c r="AM34" s="970"/>
      <c r="AN34" s="970"/>
      <c r="AO34" s="970"/>
      <c r="AP34" s="970"/>
      <c r="AQ34" s="970"/>
      <c r="AR34" s="970"/>
      <c r="AS34" s="970"/>
      <c r="AT34" s="970"/>
      <c r="AU34" s="970"/>
      <c r="AV34" s="970"/>
      <c r="AW34" s="970"/>
      <c r="AX34" s="970"/>
      <c r="AY34" s="970"/>
      <c r="AZ34" s="1041"/>
      <c r="BA34" s="1041"/>
      <c r="BB34" s="1041"/>
      <c r="BC34" s="1041"/>
      <c r="BD34" s="1041"/>
      <c r="BE34" s="1031"/>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389</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368</v>
      </c>
      <c r="B63" s="943" t="s">
        <v>390</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f>SUM(AF28:AJ62)</f>
        <v>1</v>
      </c>
      <c r="AG63" s="958"/>
      <c r="AH63" s="958"/>
      <c r="AI63" s="958"/>
      <c r="AJ63" s="1029"/>
      <c r="AK63" s="1030"/>
      <c r="AL63" s="962"/>
      <c r="AM63" s="962"/>
      <c r="AN63" s="962"/>
      <c r="AO63" s="962"/>
      <c r="AP63" s="958">
        <f t="shared" ref="AP63" si="0">SUM(AP28:AT62)</f>
        <v>1733</v>
      </c>
      <c r="AQ63" s="958"/>
      <c r="AR63" s="958"/>
      <c r="AS63" s="958"/>
      <c r="AT63" s="958"/>
      <c r="AU63" s="958">
        <f t="shared" ref="AU63" si="1">SUM(AU28:AY62)</f>
        <v>1365</v>
      </c>
      <c r="AV63" s="958"/>
      <c r="AW63" s="958"/>
      <c r="AX63" s="958"/>
      <c r="AY63" s="958"/>
      <c r="AZ63" s="1024"/>
      <c r="BA63" s="1024"/>
      <c r="BB63" s="1024"/>
      <c r="BC63" s="1024"/>
      <c r="BD63" s="1024"/>
      <c r="BE63" s="959"/>
      <c r="BF63" s="959"/>
      <c r="BG63" s="959"/>
      <c r="BH63" s="959"/>
      <c r="BI63" s="960"/>
      <c r="BJ63" s="1025" t="s">
        <v>111</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392</v>
      </c>
      <c r="B66" s="995"/>
      <c r="C66" s="995"/>
      <c r="D66" s="995"/>
      <c r="E66" s="995"/>
      <c r="F66" s="995"/>
      <c r="G66" s="995"/>
      <c r="H66" s="995"/>
      <c r="I66" s="995"/>
      <c r="J66" s="995"/>
      <c r="K66" s="995"/>
      <c r="L66" s="995"/>
      <c r="M66" s="995"/>
      <c r="N66" s="995"/>
      <c r="O66" s="995"/>
      <c r="P66" s="996"/>
      <c r="Q66" s="1000" t="s">
        <v>372</v>
      </c>
      <c r="R66" s="1001"/>
      <c r="S66" s="1001"/>
      <c r="T66" s="1001"/>
      <c r="U66" s="1002"/>
      <c r="V66" s="1000" t="s">
        <v>373</v>
      </c>
      <c r="W66" s="1001"/>
      <c r="X66" s="1001"/>
      <c r="Y66" s="1001"/>
      <c r="Z66" s="1002"/>
      <c r="AA66" s="1000" t="s">
        <v>374</v>
      </c>
      <c r="AB66" s="1001"/>
      <c r="AC66" s="1001"/>
      <c r="AD66" s="1001"/>
      <c r="AE66" s="1002"/>
      <c r="AF66" s="1006" t="s">
        <v>375</v>
      </c>
      <c r="AG66" s="1007"/>
      <c r="AH66" s="1007"/>
      <c r="AI66" s="1007"/>
      <c r="AJ66" s="1008"/>
      <c r="AK66" s="1000" t="s">
        <v>376</v>
      </c>
      <c r="AL66" s="995"/>
      <c r="AM66" s="995"/>
      <c r="AN66" s="995"/>
      <c r="AO66" s="996"/>
      <c r="AP66" s="1000" t="s">
        <v>377</v>
      </c>
      <c r="AQ66" s="1001"/>
      <c r="AR66" s="1001"/>
      <c r="AS66" s="1001"/>
      <c r="AT66" s="1002"/>
      <c r="AU66" s="1000" t="s">
        <v>393</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549</v>
      </c>
      <c r="C68" s="985"/>
      <c r="D68" s="985"/>
      <c r="E68" s="985"/>
      <c r="F68" s="985"/>
      <c r="G68" s="985"/>
      <c r="H68" s="985"/>
      <c r="I68" s="985"/>
      <c r="J68" s="985"/>
      <c r="K68" s="985"/>
      <c r="L68" s="985"/>
      <c r="M68" s="985"/>
      <c r="N68" s="985"/>
      <c r="O68" s="985"/>
      <c r="P68" s="986"/>
      <c r="Q68" s="987">
        <v>101</v>
      </c>
      <c r="R68" s="981"/>
      <c r="S68" s="981"/>
      <c r="T68" s="981"/>
      <c r="U68" s="981"/>
      <c r="V68" s="981">
        <v>101</v>
      </c>
      <c r="W68" s="981"/>
      <c r="X68" s="981"/>
      <c r="Y68" s="981"/>
      <c r="Z68" s="981"/>
      <c r="AA68" s="981">
        <v>1</v>
      </c>
      <c r="AB68" s="981"/>
      <c r="AC68" s="981"/>
      <c r="AD68" s="981"/>
      <c r="AE68" s="981"/>
      <c r="AF68" s="981">
        <v>1</v>
      </c>
      <c r="AG68" s="981"/>
      <c r="AH68" s="981"/>
      <c r="AI68" s="981"/>
      <c r="AJ68" s="981"/>
      <c r="AK68" s="981">
        <v>1</v>
      </c>
      <c r="AL68" s="981"/>
      <c r="AM68" s="981"/>
      <c r="AN68" s="981"/>
      <c r="AO68" s="981"/>
      <c r="AP68" s="981" t="s">
        <v>564</v>
      </c>
      <c r="AQ68" s="981"/>
      <c r="AR68" s="981"/>
      <c r="AS68" s="981"/>
      <c r="AT68" s="981"/>
      <c r="AU68" s="981" t="s">
        <v>565</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550</v>
      </c>
      <c r="C69" s="974"/>
      <c r="D69" s="974"/>
      <c r="E69" s="974"/>
      <c r="F69" s="974"/>
      <c r="G69" s="974"/>
      <c r="H69" s="974"/>
      <c r="I69" s="974"/>
      <c r="J69" s="974"/>
      <c r="K69" s="974"/>
      <c r="L69" s="974"/>
      <c r="M69" s="974"/>
      <c r="N69" s="974"/>
      <c r="O69" s="974"/>
      <c r="P69" s="975"/>
      <c r="Q69" s="976">
        <v>176</v>
      </c>
      <c r="R69" s="970"/>
      <c r="S69" s="970"/>
      <c r="T69" s="970"/>
      <c r="U69" s="970"/>
      <c r="V69" s="970">
        <v>165</v>
      </c>
      <c r="W69" s="970"/>
      <c r="X69" s="970"/>
      <c r="Y69" s="970"/>
      <c r="Z69" s="970"/>
      <c r="AA69" s="970">
        <v>11</v>
      </c>
      <c r="AB69" s="970"/>
      <c r="AC69" s="970"/>
      <c r="AD69" s="970"/>
      <c r="AE69" s="970"/>
      <c r="AF69" s="970">
        <v>11</v>
      </c>
      <c r="AG69" s="970"/>
      <c r="AH69" s="970"/>
      <c r="AI69" s="970"/>
      <c r="AJ69" s="970"/>
      <c r="AK69" s="970" t="s">
        <v>565</v>
      </c>
      <c r="AL69" s="970"/>
      <c r="AM69" s="970"/>
      <c r="AN69" s="970"/>
      <c r="AO69" s="970"/>
      <c r="AP69" s="970" t="s">
        <v>565</v>
      </c>
      <c r="AQ69" s="970"/>
      <c r="AR69" s="970"/>
      <c r="AS69" s="970"/>
      <c r="AT69" s="970"/>
      <c r="AU69" s="970" t="s">
        <v>565</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551</v>
      </c>
      <c r="C70" s="974"/>
      <c r="D70" s="974"/>
      <c r="E70" s="974"/>
      <c r="F70" s="974"/>
      <c r="G70" s="974"/>
      <c r="H70" s="974"/>
      <c r="I70" s="974"/>
      <c r="J70" s="974"/>
      <c r="K70" s="974"/>
      <c r="L70" s="974"/>
      <c r="M70" s="974"/>
      <c r="N70" s="974"/>
      <c r="O70" s="974"/>
      <c r="P70" s="975"/>
      <c r="Q70" s="976">
        <v>694</v>
      </c>
      <c r="R70" s="970"/>
      <c r="S70" s="970"/>
      <c r="T70" s="970"/>
      <c r="U70" s="970"/>
      <c r="V70" s="970">
        <v>663</v>
      </c>
      <c r="W70" s="970"/>
      <c r="X70" s="970"/>
      <c r="Y70" s="970"/>
      <c r="Z70" s="970"/>
      <c r="AA70" s="970">
        <v>31</v>
      </c>
      <c r="AB70" s="970"/>
      <c r="AC70" s="970"/>
      <c r="AD70" s="970"/>
      <c r="AE70" s="970"/>
      <c r="AF70" s="970">
        <v>31</v>
      </c>
      <c r="AG70" s="970"/>
      <c r="AH70" s="970"/>
      <c r="AI70" s="970"/>
      <c r="AJ70" s="970"/>
      <c r="AK70" s="970">
        <v>18</v>
      </c>
      <c r="AL70" s="970"/>
      <c r="AM70" s="970"/>
      <c r="AN70" s="970"/>
      <c r="AO70" s="970"/>
      <c r="AP70" s="970">
        <v>137</v>
      </c>
      <c r="AQ70" s="970"/>
      <c r="AR70" s="970"/>
      <c r="AS70" s="970"/>
      <c r="AT70" s="970"/>
      <c r="AU70" s="970">
        <v>28</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552</v>
      </c>
      <c r="C71" s="974"/>
      <c r="D71" s="974"/>
      <c r="E71" s="974"/>
      <c r="F71" s="974"/>
      <c r="G71" s="974"/>
      <c r="H71" s="974"/>
      <c r="I71" s="974"/>
      <c r="J71" s="974"/>
      <c r="K71" s="974"/>
      <c r="L71" s="974"/>
      <c r="M71" s="974"/>
      <c r="N71" s="974"/>
      <c r="O71" s="974"/>
      <c r="P71" s="975"/>
      <c r="Q71" s="976">
        <v>9</v>
      </c>
      <c r="R71" s="970"/>
      <c r="S71" s="970"/>
      <c r="T71" s="970"/>
      <c r="U71" s="970"/>
      <c r="V71" s="970">
        <v>6</v>
      </c>
      <c r="W71" s="970"/>
      <c r="X71" s="970"/>
      <c r="Y71" s="970"/>
      <c r="Z71" s="970"/>
      <c r="AA71" s="970">
        <v>3</v>
      </c>
      <c r="AB71" s="970"/>
      <c r="AC71" s="970"/>
      <c r="AD71" s="970"/>
      <c r="AE71" s="970"/>
      <c r="AF71" s="970">
        <v>3</v>
      </c>
      <c r="AG71" s="970"/>
      <c r="AH71" s="970"/>
      <c r="AI71" s="970"/>
      <c r="AJ71" s="970"/>
      <c r="AK71" s="970" t="s">
        <v>564</v>
      </c>
      <c r="AL71" s="970"/>
      <c r="AM71" s="970"/>
      <c r="AN71" s="970"/>
      <c r="AO71" s="970"/>
      <c r="AP71" s="970" t="s">
        <v>565</v>
      </c>
      <c r="AQ71" s="970"/>
      <c r="AR71" s="970"/>
      <c r="AS71" s="970"/>
      <c r="AT71" s="970"/>
      <c r="AU71" s="970" t="s">
        <v>565</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553</v>
      </c>
      <c r="C72" s="974"/>
      <c r="D72" s="974"/>
      <c r="E72" s="974"/>
      <c r="F72" s="974"/>
      <c r="G72" s="974"/>
      <c r="H72" s="974"/>
      <c r="I72" s="974"/>
      <c r="J72" s="974"/>
      <c r="K72" s="974"/>
      <c r="L72" s="974"/>
      <c r="M72" s="974"/>
      <c r="N72" s="974"/>
      <c r="O72" s="974"/>
      <c r="P72" s="975"/>
      <c r="Q72" s="976">
        <v>60</v>
      </c>
      <c r="R72" s="970"/>
      <c r="S72" s="970"/>
      <c r="T72" s="970"/>
      <c r="U72" s="970"/>
      <c r="V72" s="970">
        <v>36</v>
      </c>
      <c r="W72" s="970"/>
      <c r="X72" s="970"/>
      <c r="Y72" s="970"/>
      <c r="Z72" s="970"/>
      <c r="AA72" s="970">
        <v>23</v>
      </c>
      <c r="AB72" s="970"/>
      <c r="AC72" s="970"/>
      <c r="AD72" s="970"/>
      <c r="AE72" s="970"/>
      <c r="AF72" s="970">
        <v>23</v>
      </c>
      <c r="AG72" s="970"/>
      <c r="AH72" s="970"/>
      <c r="AI72" s="970"/>
      <c r="AJ72" s="970"/>
      <c r="AK72" s="970" t="s">
        <v>564</v>
      </c>
      <c r="AL72" s="970"/>
      <c r="AM72" s="970"/>
      <c r="AN72" s="970"/>
      <c r="AO72" s="970"/>
      <c r="AP72" s="970" t="s">
        <v>565</v>
      </c>
      <c r="AQ72" s="970"/>
      <c r="AR72" s="970"/>
      <c r="AS72" s="970"/>
      <c r="AT72" s="970"/>
      <c r="AU72" s="970" t="s">
        <v>565</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554</v>
      </c>
      <c r="C73" s="974"/>
      <c r="D73" s="974"/>
      <c r="E73" s="974"/>
      <c r="F73" s="974"/>
      <c r="G73" s="974"/>
      <c r="H73" s="974"/>
      <c r="I73" s="974"/>
      <c r="J73" s="974"/>
      <c r="K73" s="974"/>
      <c r="L73" s="974"/>
      <c r="M73" s="974"/>
      <c r="N73" s="974"/>
      <c r="O73" s="974"/>
      <c r="P73" s="975"/>
      <c r="Q73" s="976">
        <v>892</v>
      </c>
      <c r="R73" s="970"/>
      <c r="S73" s="970"/>
      <c r="T73" s="970"/>
      <c r="U73" s="970"/>
      <c r="V73" s="970">
        <v>835</v>
      </c>
      <c r="W73" s="970"/>
      <c r="X73" s="970"/>
      <c r="Y73" s="970"/>
      <c r="Z73" s="970"/>
      <c r="AA73" s="970">
        <v>58</v>
      </c>
      <c r="AB73" s="970"/>
      <c r="AC73" s="970"/>
      <c r="AD73" s="970"/>
      <c r="AE73" s="970"/>
      <c r="AF73" s="970">
        <v>30</v>
      </c>
      <c r="AG73" s="970"/>
      <c r="AH73" s="970"/>
      <c r="AI73" s="970"/>
      <c r="AJ73" s="970"/>
      <c r="AK73" s="970" t="s">
        <v>564</v>
      </c>
      <c r="AL73" s="970"/>
      <c r="AM73" s="970"/>
      <c r="AN73" s="970"/>
      <c r="AO73" s="970"/>
      <c r="AP73" s="970">
        <v>25</v>
      </c>
      <c r="AQ73" s="970"/>
      <c r="AR73" s="970"/>
      <c r="AS73" s="970"/>
      <c r="AT73" s="970"/>
      <c r="AU73" s="970">
        <v>5</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t="s">
        <v>555</v>
      </c>
      <c r="C74" s="974"/>
      <c r="D74" s="974"/>
      <c r="E74" s="974"/>
      <c r="F74" s="974"/>
      <c r="G74" s="974"/>
      <c r="H74" s="974"/>
      <c r="I74" s="974"/>
      <c r="J74" s="974"/>
      <c r="K74" s="974"/>
      <c r="L74" s="974"/>
      <c r="M74" s="974"/>
      <c r="N74" s="974"/>
      <c r="O74" s="974"/>
      <c r="P74" s="975"/>
      <c r="Q74" s="976">
        <v>1243</v>
      </c>
      <c r="R74" s="970"/>
      <c r="S74" s="970"/>
      <c r="T74" s="970"/>
      <c r="U74" s="970"/>
      <c r="V74" s="970">
        <v>1197</v>
      </c>
      <c r="W74" s="970"/>
      <c r="X74" s="970"/>
      <c r="Y74" s="970"/>
      <c r="Z74" s="970"/>
      <c r="AA74" s="970">
        <v>46</v>
      </c>
      <c r="AB74" s="970"/>
      <c r="AC74" s="970"/>
      <c r="AD74" s="970"/>
      <c r="AE74" s="970"/>
      <c r="AF74" s="970">
        <v>46</v>
      </c>
      <c r="AG74" s="970"/>
      <c r="AH74" s="970"/>
      <c r="AI74" s="970"/>
      <c r="AJ74" s="970"/>
      <c r="AK74" s="970" t="s">
        <v>566</v>
      </c>
      <c r="AL74" s="970"/>
      <c r="AM74" s="970"/>
      <c r="AN74" s="970"/>
      <c r="AO74" s="970"/>
      <c r="AP74" s="970">
        <v>594</v>
      </c>
      <c r="AQ74" s="970"/>
      <c r="AR74" s="970"/>
      <c r="AS74" s="970"/>
      <c r="AT74" s="970"/>
      <c r="AU74" s="970">
        <v>122</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t="s">
        <v>556</v>
      </c>
      <c r="C75" s="974"/>
      <c r="D75" s="974"/>
      <c r="E75" s="974"/>
      <c r="F75" s="974"/>
      <c r="G75" s="974"/>
      <c r="H75" s="974"/>
      <c r="I75" s="974"/>
      <c r="J75" s="974"/>
      <c r="K75" s="974"/>
      <c r="L75" s="974"/>
      <c r="M75" s="974"/>
      <c r="N75" s="974"/>
      <c r="O75" s="974"/>
      <c r="P75" s="975"/>
      <c r="Q75" s="980">
        <v>202</v>
      </c>
      <c r="R75" s="978"/>
      <c r="S75" s="978"/>
      <c r="T75" s="978"/>
      <c r="U75" s="979"/>
      <c r="V75" s="977">
        <v>197</v>
      </c>
      <c r="W75" s="978"/>
      <c r="X75" s="978"/>
      <c r="Y75" s="978"/>
      <c r="Z75" s="979"/>
      <c r="AA75" s="977">
        <v>5</v>
      </c>
      <c r="AB75" s="978"/>
      <c r="AC75" s="978"/>
      <c r="AD75" s="978"/>
      <c r="AE75" s="979"/>
      <c r="AF75" s="977">
        <v>5</v>
      </c>
      <c r="AG75" s="978"/>
      <c r="AH75" s="978"/>
      <c r="AI75" s="978"/>
      <c r="AJ75" s="979"/>
      <c r="AK75" s="977">
        <v>17</v>
      </c>
      <c r="AL75" s="978"/>
      <c r="AM75" s="978"/>
      <c r="AN75" s="978"/>
      <c r="AO75" s="979"/>
      <c r="AP75" s="977" t="s">
        <v>562</v>
      </c>
      <c r="AQ75" s="978"/>
      <c r="AR75" s="978"/>
      <c r="AS75" s="978"/>
      <c r="AT75" s="979"/>
      <c r="AU75" s="977" t="s">
        <v>565</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t="s">
        <v>557</v>
      </c>
      <c r="C76" s="974"/>
      <c r="D76" s="974"/>
      <c r="E76" s="974"/>
      <c r="F76" s="974"/>
      <c r="G76" s="974"/>
      <c r="H76" s="974"/>
      <c r="I76" s="974"/>
      <c r="J76" s="974"/>
      <c r="K76" s="974"/>
      <c r="L76" s="974"/>
      <c r="M76" s="974"/>
      <c r="N76" s="974"/>
      <c r="O76" s="974"/>
      <c r="P76" s="975"/>
      <c r="Q76" s="980">
        <v>64</v>
      </c>
      <c r="R76" s="978"/>
      <c r="S76" s="978"/>
      <c r="T76" s="978"/>
      <c r="U76" s="979"/>
      <c r="V76" s="977">
        <v>64</v>
      </c>
      <c r="W76" s="978"/>
      <c r="X76" s="978"/>
      <c r="Y76" s="978"/>
      <c r="Z76" s="979"/>
      <c r="AA76" s="977" t="s">
        <v>562</v>
      </c>
      <c r="AB76" s="978"/>
      <c r="AC76" s="978"/>
      <c r="AD76" s="978"/>
      <c r="AE76" s="979"/>
      <c r="AF76" s="977" t="s">
        <v>562</v>
      </c>
      <c r="AG76" s="978"/>
      <c r="AH76" s="978"/>
      <c r="AI76" s="978"/>
      <c r="AJ76" s="979"/>
      <c r="AK76" s="977" t="s">
        <v>562</v>
      </c>
      <c r="AL76" s="978"/>
      <c r="AM76" s="978"/>
      <c r="AN76" s="978"/>
      <c r="AO76" s="979"/>
      <c r="AP76" s="977" t="s">
        <v>562</v>
      </c>
      <c r="AQ76" s="978"/>
      <c r="AR76" s="978"/>
      <c r="AS76" s="978"/>
      <c r="AT76" s="979"/>
      <c r="AU76" s="977" t="s">
        <v>565</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t="s">
        <v>558</v>
      </c>
      <c r="C77" s="974"/>
      <c r="D77" s="974"/>
      <c r="E77" s="974"/>
      <c r="F77" s="974"/>
      <c r="G77" s="974"/>
      <c r="H77" s="974"/>
      <c r="I77" s="974"/>
      <c r="J77" s="974"/>
      <c r="K77" s="974"/>
      <c r="L77" s="974"/>
      <c r="M77" s="974"/>
      <c r="N77" s="974"/>
      <c r="O77" s="974"/>
      <c r="P77" s="975"/>
      <c r="Q77" s="980">
        <v>1049</v>
      </c>
      <c r="R77" s="978"/>
      <c r="S77" s="978"/>
      <c r="T77" s="978"/>
      <c r="U77" s="979"/>
      <c r="V77" s="977">
        <v>1014</v>
      </c>
      <c r="W77" s="978"/>
      <c r="X77" s="978"/>
      <c r="Y77" s="978"/>
      <c r="Z77" s="979"/>
      <c r="AA77" s="977">
        <v>36</v>
      </c>
      <c r="AB77" s="978"/>
      <c r="AC77" s="978"/>
      <c r="AD77" s="978"/>
      <c r="AE77" s="979"/>
      <c r="AF77" s="977">
        <v>36</v>
      </c>
      <c r="AG77" s="978"/>
      <c r="AH77" s="978"/>
      <c r="AI77" s="978"/>
      <c r="AJ77" s="979"/>
      <c r="AK77" s="977" t="s">
        <v>564</v>
      </c>
      <c r="AL77" s="978"/>
      <c r="AM77" s="978"/>
      <c r="AN77" s="978"/>
      <c r="AO77" s="979"/>
      <c r="AP77" s="977" t="s">
        <v>562</v>
      </c>
      <c r="AQ77" s="978"/>
      <c r="AR77" s="978"/>
      <c r="AS77" s="978"/>
      <c r="AT77" s="979"/>
      <c r="AU77" s="977" t="s">
        <v>562</v>
      </c>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t="s">
        <v>559</v>
      </c>
      <c r="C78" s="974"/>
      <c r="D78" s="974"/>
      <c r="E78" s="974"/>
      <c r="F78" s="974"/>
      <c r="G78" s="974"/>
      <c r="H78" s="974"/>
      <c r="I78" s="974"/>
      <c r="J78" s="974"/>
      <c r="K78" s="974"/>
      <c r="L78" s="974"/>
      <c r="M78" s="974"/>
      <c r="N78" s="974"/>
      <c r="O78" s="974"/>
      <c r="P78" s="975"/>
      <c r="Q78" s="976">
        <v>66230</v>
      </c>
      <c r="R78" s="970"/>
      <c r="S78" s="970"/>
      <c r="T78" s="970"/>
      <c r="U78" s="970"/>
      <c r="V78" s="970">
        <v>64208</v>
      </c>
      <c r="W78" s="970"/>
      <c r="X78" s="970"/>
      <c r="Y78" s="970"/>
      <c r="Z78" s="970"/>
      <c r="AA78" s="970">
        <v>2022</v>
      </c>
      <c r="AB78" s="970"/>
      <c r="AC78" s="970"/>
      <c r="AD78" s="970"/>
      <c r="AE78" s="970"/>
      <c r="AF78" s="970">
        <v>2022</v>
      </c>
      <c r="AG78" s="970"/>
      <c r="AH78" s="970"/>
      <c r="AI78" s="970"/>
      <c r="AJ78" s="970"/>
      <c r="AK78" s="970">
        <v>160</v>
      </c>
      <c r="AL78" s="970"/>
      <c r="AM78" s="970"/>
      <c r="AN78" s="970"/>
      <c r="AO78" s="970"/>
      <c r="AP78" s="970" t="s">
        <v>563</v>
      </c>
      <c r="AQ78" s="970"/>
      <c r="AR78" s="970"/>
      <c r="AS78" s="970"/>
      <c r="AT78" s="970"/>
      <c r="AU78" s="970" t="s">
        <v>562</v>
      </c>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t="s">
        <v>560</v>
      </c>
      <c r="C79" s="974"/>
      <c r="D79" s="974"/>
      <c r="E79" s="974"/>
      <c r="F79" s="974"/>
      <c r="G79" s="974"/>
      <c r="H79" s="974"/>
      <c r="I79" s="974"/>
      <c r="J79" s="974"/>
      <c r="K79" s="974"/>
      <c r="L79" s="974"/>
      <c r="M79" s="974"/>
      <c r="N79" s="974"/>
      <c r="O79" s="974"/>
      <c r="P79" s="975"/>
      <c r="Q79" s="976">
        <v>489</v>
      </c>
      <c r="R79" s="970"/>
      <c r="S79" s="970"/>
      <c r="T79" s="970"/>
      <c r="U79" s="970"/>
      <c r="V79" s="970">
        <v>416</v>
      </c>
      <c r="W79" s="970"/>
      <c r="X79" s="970"/>
      <c r="Y79" s="970"/>
      <c r="Z79" s="970"/>
      <c r="AA79" s="970">
        <v>72</v>
      </c>
      <c r="AB79" s="970"/>
      <c r="AC79" s="970"/>
      <c r="AD79" s="970"/>
      <c r="AE79" s="970"/>
      <c r="AF79" s="970">
        <v>72</v>
      </c>
      <c r="AG79" s="970"/>
      <c r="AH79" s="970"/>
      <c r="AI79" s="970"/>
      <c r="AJ79" s="970"/>
      <c r="AK79" s="970">
        <v>61</v>
      </c>
      <c r="AL79" s="970"/>
      <c r="AM79" s="970"/>
      <c r="AN79" s="970"/>
      <c r="AO79" s="970"/>
      <c r="AP79" s="977" t="s">
        <v>545</v>
      </c>
      <c r="AQ79" s="978"/>
      <c r="AR79" s="978"/>
      <c r="AS79" s="978"/>
      <c r="AT79" s="979"/>
      <c r="AU79" s="977" t="s">
        <v>545</v>
      </c>
      <c r="AV79" s="978"/>
      <c r="AW79" s="978"/>
      <c r="AX79" s="978"/>
      <c r="AY79" s="979"/>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t="s">
        <v>561</v>
      </c>
      <c r="C80" s="974"/>
      <c r="D80" s="974"/>
      <c r="E80" s="974"/>
      <c r="F80" s="974"/>
      <c r="G80" s="974"/>
      <c r="H80" s="974"/>
      <c r="I80" s="974"/>
      <c r="J80" s="974"/>
      <c r="K80" s="974"/>
      <c r="L80" s="974"/>
      <c r="M80" s="974"/>
      <c r="N80" s="974"/>
      <c r="O80" s="974"/>
      <c r="P80" s="975"/>
      <c r="Q80" s="976">
        <v>744266</v>
      </c>
      <c r="R80" s="970"/>
      <c r="S80" s="970"/>
      <c r="T80" s="970"/>
      <c r="U80" s="970"/>
      <c r="V80" s="970">
        <v>712499</v>
      </c>
      <c r="W80" s="970"/>
      <c r="X80" s="970"/>
      <c r="Y80" s="970"/>
      <c r="Z80" s="970"/>
      <c r="AA80" s="970">
        <v>31767</v>
      </c>
      <c r="AB80" s="970"/>
      <c r="AC80" s="970"/>
      <c r="AD80" s="970"/>
      <c r="AE80" s="970"/>
      <c r="AF80" s="970">
        <v>31767</v>
      </c>
      <c r="AG80" s="970"/>
      <c r="AH80" s="970"/>
      <c r="AI80" s="970"/>
      <c r="AJ80" s="970"/>
      <c r="AK80" s="970" t="s">
        <v>565</v>
      </c>
      <c r="AL80" s="970"/>
      <c r="AM80" s="970"/>
      <c r="AN80" s="970"/>
      <c r="AO80" s="970"/>
      <c r="AP80" s="970" t="s">
        <v>545</v>
      </c>
      <c r="AQ80" s="970"/>
      <c r="AR80" s="970"/>
      <c r="AS80" s="970"/>
      <c r="AT80" s="970"/>
      <c r="AU80" s="970" t="s">
        <v>545</v>
      </c>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368</v>
      </c>
      <c r="B88" s="943" t="s">
        <v>394</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34047</v>
      </c>
      <c r="AG88" s="958"/>
      <c r="AH88" s="958"/>
      <c r="AI88" s="958"/>
      <c r="AJ88" s="958"/>
      <c r="AK88" s="962"/>
      <c r="AL88" s="962"/>
      <c r="AM88" s="962"/>
      <c r="AN88" s="962"/>
      <c r="AO88" s="962"/>
      <c r="AP88" s="958">
        <v>756</v>
      </c>
      <c r="AQ88" s="958"/>
      <c r="AR88" s="958"/>
      <c r="AS88" s="958"/>
      <c r="AT88" s="958"/>
      <c r="AU88" s="958">
        <v>155</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395</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f>SUM(CR7:CV88)</f>
        <v>5</v>
      </c>
      <c r="CS102" s="950"/>
      <c r="CT102" s="950"/>
      <c r="CU102" s="950"/>
      <c r="CV102" s="951"/>
      <c r="CW102" s="949" t="s">
        <v>548</v>
      </c>
      <c r="CX102" s="950"/>
      <c r="CY102" s="950"/>
      <c r="CZ102" s="950"/>
      <c r="DA102" s="951"/>
      <c r="DB102" s="949" t="s">
        <v>548</v>
      </c>
      <c r="DC102" s="950"/>
      <c r="DD102" s="950"/>
      <c r="DE102" s="950"/>
      <c r="DF102" s="951"/>
      <c r="DG102" s="949">
        <f t="shared" ref="DG102" si="2">SUM(DG7:DK88)</f>
        <v>248</v>
      </c>
      <c r="DH102" s="950"/>
      <c r="DI102" s="950"/>
      <c r="DJ102" s="950"/>
      <c r="DK102" s="951"/>
      <c r="DL102" s="949" t="s">
        <v>548</v>
      </c>
      <c r="DM102" s="950"/>
      <c r="DN102" s="950"/>
      <c r="DO102" s="950"/>
      <c r="DP102" s="951"/>
      <c r="DQ102" s="949" t="s">
        <v>548</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396</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397</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400</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401</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403</v>
      </c>
      <c r="AB109" s="893"/>
      <c r="AC109" s="893"/>
      <c r="AD109" s="893"/>
      <c r="AE109" s="894"/>
      <c r="AF109" s="895" t="s">
        <v>288</v>
      </c>
      <c r="AG109" s="893"/>
      <c r="AH109" s="893"/>
      <c r="AI109" s="893"/>
      <c r="AJ109" s="894"/>
      <c r="AK109" s="895" t="s">
        <v>287</v>
      </c>
      <c r="AL109" s="893"/>
      <c r="AM109" s="893"/>
      <c r="AN109" s="893"/>
      <c r="AO109" s="894"/>
      <c r="AP109" s="895" t="s">
        <v>404</v>
      </c>
      <c r="AQ109" s="893"/>
      <c r="AR109" s="893"/>
      <c r="AS109" s="893"/>
      <c r="AT109" s="924"/>
      <c r="AU109" s="892" t="s">
        <v>402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403</v>
      </c>
      <c r="BR109" s="893"/>
      <c r="BS109" s="893"/>
      <c r="BT109" s="893"/>
      <c r="BU109" s="894"/>
      <c r="BV109" s="895" t="s">
        <v>288</v>
      </c>
      <c r="BW109" s="893"/>
      <c r="BX109" s="893"/>
      <c r="BY109" s="893"/>
      <c r="BZ109" s="894"/>
      <c r="CA109" s="895" t="s">
        <v>287</v>
      </c>
      <c r="CB109" s="893"/>
      <c r="CC109" s="893"/>
      <c r="CD109" s="893"/>
      <c r="CE109" s="894"/>
      <c r="CF109" s="931" t="s">
        <v>404</v>
      </c>
      <c r="CG109" s="931"/>
      <c r="CH109" s="931"/>
      <c r="CI109" s="931"/>
      <c r="CJ109" s="931"/>
      <c r="CK109" s="895" t="s">
        <v>405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403</v>
      </c>
      <c r="DH109" s="893"/>
      <c r="DI109" s="893"/>
      <c r="DJ109" s="893"/>
      <c r="DK109" s="894"/>
      <c r="DL109" s="895" t="s">
        <v>288</v>
      </c>
      <c r="DM109" s="893"/>
      <c r="DN109" s="893"/>
      <c r="DO109" s="893"/>
      <c r="DP109" s="894"/>
      <c r="DQ109" s="895" t="s">
        <v>287</v>
      </c>
      <c r="DR109" s="893"/>
      <c r="DS109" s="893"/>
      <c r="DT109" s="893"/>
      <c r="DU109" s="894"/>
      <c r="DV109" s="895" t="s">
        <v>404</v>
      </c>
      <c r="DW109" s="893"/>
      <c r="DX109" s="893"/>
      <c r="DY109" s="893"/>
      <c r="DZ109" s="924"/>
    </row>
    <row r="110" spans="1:131" s="199" customFormat="1" ht="26.25" customHeight="1">
      <c r="A110" s="795" t="s">
        <v>406</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625704</v>
      </c>
      <c r="AB110" s="886"/>
      <c r="AC110" s="886"/>
      <c r="AD110" s="886"/>
      <c r="AE110" s="887"/>
      <c r="AF110" s="888">
        <v>595014</v>
      </c>
      <c r="AG110" s="886"/>
      <c r="AH110" s="886"/>
      <c r="AI110" s="886"/>
      <c r="AJ110" s="887"/>
      <c r="AK110" s="888">
        <v>544380</v>
      </c>
      <c r="AL110" s="886"/>
      <c r="AM110" s="886"/>
      <c r="AN110" s="886"/>
      <c r="AO110" s="887"/>
      <c r="AP110" s="889">
        <v>23.7</v>
      </c>
      <c r="AQ110" s="890"/>
      <c r="AR110" s="890"/>
      <c r="AS110" s="890"/>
      <c r="AT110" s="891"/>
      <c r="AU110" s="925" t="s">
        <v>61</v>
      </c>
      <c r="AV110" s="926"/>
      <c r="AW110" s="926"/>
      <c r="AX110" s="926"/>
      <c r="AY110" s="926"/>
      <c r="AZ110" s="851" t="s">
        <v>407</v>
      </c>
      <c r="BA110" s="796"/>
      <c r="BB110" s="796"/>
      <c r="BC110" s="796"/>
      <c r="BD110" s="796"/>
      <c r="BE110" s="796"/>
      <c r="BF110" s="796"/>
      <c r="BG110" s="796"/>
      <c r="BH110" s="796"/>
      <c r="BI110" s="796"/>
      <c r="BJ110" s="796"/>
      <c r="BK110" s="796"/>
      <c r="BL110" s="796"/>
      <c r="BM110" s="796"/>
      <c r="BN110" s="796"/>
      <c r="BO110" s="796"/>
      <c r="BP110" s="797"/>
      <c r="BQ110" s="852">
        <v>4910549</v>
      </c>
      <c r="BR110" s="833"/>
      <c r="BS110" s="833"/>
      <c r="BT110" s="833"/>
      <c r="BU110" s="833"/>
      <c r="BV110" s="833">
        <v>4977025</v>
      </c>
      <c r="BW110" s="833"/>
      <c r="BX110" s="833"/>
      <c r="BY110" s="833"/>
      <c r="BZ110" s="833"/>
      <c r="CA110" s="833">
        <v>4882282</v>
      </c>
      <c r="CB110" s="833"/>
      <c r="CC110" s="833"/>
      <c r="CD110" s="833"/>
      <c r="CE110" s="833"/>
      <c r="CF110" s="857">
        <v>212.7</v>
      </c>
      <c r="CG110" s="858"/>
      <c r="CH110" s="858"/>
      <c r="CI110" s="858"/>
      <c r="CJ110" s="858"/>
      <c r="CK110" s="921" t="s">
        <v>408</v>
      </c>
      <c r="CL110" s="807"/>
      <c r="CM110" s="882" t="s">
        <v>409</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c r="A111" s="762" t="s">
        <v>410</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411</v>
      </c>
      <c r="BA111" s="738"/>
      <c r="BB111" s="738"/>
      <c r="BC111" s="738"/>
      <c r="BD111" s="738"/>
      <c r="BE111" s="738"/>
      <c r="BF111" s="738"/>
      <c r="BG111" s="738"/>
      <c r="BH111" s="738"/>
      <c r="BI111" s="738"/>
      <c r="BJ111" s="738"/>
      <c r="BK111" s="738"/>
      <c r="BL111" s="738"/>
      <c r="BM111" s="738"/>
      <c r="BN111" s="738"/>
      <c r="BO111" s="738"/>
      <c r="BP111" s="739"/>
      <c r="BQ111" s="804" t="s">
        <v>111</v>
      </c>
      <c r="BR111" s="805"/>
      <c r="BS111" s="805"/>
      <c r="BT111" s="805"/>
      <c r="BU111" s="805"/>
      <c r="BV111" s="805" t="s">
        <v>111</v>
      </c>
      <c r="BW111" s="805"/>
      <c r="BX111" s="805"/>
      <c r="BY111" s="805"/>
      <c r="BZ111" s="805"/>
      <c r="CA111" s="805">
        <v>254140</v>
      </c>
      <c r="CB111" s="805"/>
      <c r="CC111" s="805"/>
      <c r="CD111" s="805"/>
      <c r="CE111" s="805"/>
      <c r="CF111" s="866">
        <v>11.1</v>
      </c>
      <c r="CG111" s="867"/>
      <c r="CH111" s="867"/>
      <c r="CI111" s="867"/>
      <c r="CJ111" s="867"/>
      <c r="CK111" s="922"/>
      <c r="CL111" s="809"/>
      <c r="CM111" s="812" t="s">
        <v>412</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c r="A112" s="907" t="s">
        <v>413</v>
      </c>
      <c r="B112" s="908"/>
      <c r="C112" s="738" t="s">
        <v>414</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415</v>
      </c>
      <c r="BA112" s="738"/>
      <c r="BB112" s="738"/>
      <c r="BC112" s="738"/>
      <c r="BD112" s="738"/>
      <c r="BE112" s="738"/>
      <c r="BF112" s="738"/>
      <c r="BG112" s="738"/>
      <c r="BH112" s="738"/>
      <c r="BI112" s="738"/>
      <c r="BJ112" s="738"/>
      <c r="BK112" s="738"/>
      <c r="BL112" s="738"/>
      <c r="BM112" s="738"/>
      <c r="BN112" s="738"/>
      <c r="BO112" s="738"/>
      <c r="BP112" s="739"/>
      <c r="BQ112" s="804">
        <v>1231221</v>
      </c>
      <c r="BR112" s="805"/>
      <c r="BS112" s="805"/>
      <c r="BT112" s="805"/>
      <c r="BU112" s="805"/>
      <c r="BV112" s="805">
        <v>1249430</v>
      </c>
      <c r="BW112" s="805"/>
      <c r="BX112" s="805"/>
      <c r="BY112" s="805"/>
      <c r="BZ112" s="805"/>
      <c r="CA112" s="805">
        <v>1363968</v>
      </c>
      <c r="CB112" s="805"/>
      <c r="CC112" s="805"/>
      <c r="CD112" s="805"/>
      <c r="CE112" s="805"/>
      <c r="CF112" s="866">
        <v>59.4</v>
      </c>
      <c r="CG112" s="867"/>
      <c r="CH112" s="867"/>
      <c r="CI112" s="867"/>
      <c r="CJ112" s="867"/>
      <c r="CK112" s="922"/>
      <c r="CL112" s="809"/>
      <c r="CM112" s="812" t="s">
        <v>416</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c r="A113" s="909"/>
      <c r="B113" s="910"/>
      <c r="C113" s="738" t="s">
        <v>417</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78474</v>
      </c>
      <c r="AB113" s="914"/>
      <c r="AC113" s="914"/>
      <c r="AD113" s="914"/>
      <c r="AE113" s="915"/>
      <c r="AF113" s="916">
        <v>82207</v>
      </c>
      <c r="AG113" s="914"/>
      <c r="AH113" s="914"/>
      <c r="AI113" s="914"/>
      <c r="AJ113" s="915"/>
      <c r="AK113" s="916">
        <v>70985</v>
      </c>
      <c r="AL113" s="914"/>
      <c r="AM113" s="914"/>
      <c r="AN113" s="914"/>
      <c r="AO113" s="915"/>
      <c r="AP113" s="917">
        <v>3.1</v>
      </c>
      <c r="AQ113" s="918"/>
      <c r="AR113" s="918"/>
      <c r="AS113" s="918"/>
      <c r="AT113" s="919"/>
      <c r="AU113" s="927"/>
      <c r="AV113" s="928"/>
      <c r="AW113" s="928"/>
      <c r="AX113" s="928"/>
      <c r="AY113" s="928"/>
      <c r="AZ113" s="803" t="s">
        <v>418</v>
      </c>
      <c r="BA113" s="738"/>
      <c r="BB113" s="738"/>
      <c r="BC113" s="738"/>
      <c r="BD113" s="738"/>
      <c r="BE113" s="738"/>
      <c r="BF113" s="738"/>
      <c r="BG113" s="738"/>
      <c r="BH113" s="738"/>
      <c r="BI113" s="738"/>
      <c r="BJ113" s="738"/>
      <c r="BK113" s="738"/>
      <c r="BL113" s="738"/>
      <c r="BM113" s="738"/>
      <c r="BN113" s="738"/>
      <c r="BO113" s="738"/>
      <c r="BP113" s="739"/>
      <c r="BQ113" s="804">
        <v>313021</v>
      </c>
      <c r="BR113" s="805"/>
      <c r="BS113" s="805"/>
      <c r="BT113" s="805"/>
      <c r="BU113" s="805"/>
      <c r="BV113" s="805">
        <v>229866</v>
      </c>
      <c r="BW113" s="805"/>
      <c r="BX113" s="805"/>
      <c r="BY113" s="805"/>
      <c r="BZ113" s="805"/>
      <c r="CA113" s="805">
        <v>155173</v>
      </c>
      <c r="CB113" s="805"/>
      <c r="CC113" s="805"/>
      <c r="CD113" s="805"/>
      <c r="CE113" s="805"/>
      <c r="CF113" s="866">
        <v>6.8</v>
      </c>
      <c r="CG113" s="867"/>
      <c r="CH113" s="867"/>
      <c r="CI113" s="867"/>
      <c r="CJ113" s="867"/>
      <c r="CK113" s="922"/>
      <c r="CL113" s="809"/>
      <c r="CM113" s="812" t="s">
        <v>419</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c r="A114" s="909"/>
      <c r="B114" s="910"/>
      <c r="C114" s="738" t="s">
        <v>420</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87052</v>
      </c>
      <c r="AB114" s="768"/>
      <c r="AC114" s="768"/>
      <c r="AD114" s="768"/>
      <c r="AE114" s="769"/>
      <c r="AF114" s="770">
        <v>87029</v>
      </c>
      <c r="AG114" s="768"/>
      <c r="AH114" s="768"/>
      <c r="AI114" s="768"/>
      <c r="AJ114" s="769"/>
      <c r="AK114" s="770">
        <v>77741</v>
      </c>
      <c r="AL114" s="768"/>
      <c r="AM114" s="768"/>
      <c r="AN114" s="768"/>
      <c r="AO114" s="769"/>
      <c r="AP114" s="815">
        <v>3.4</v>
      </c>
      <c r="AQ114" s="816"/>
      <c r="AR114" s="816"/>
      <c r="AS114" s="816"/>
      <c r="AT114" s="817"/>
      <c r="AU114" s="927"/>
      <c r="AV114" s="928"/>
      <c r="AW114" s="928"/>
      <c r="AX114" s="928"/>
      <c r="AY114" s="928"/>
      <c r="AZ114" s="803" t="s">
        <v>421</v>
      </c>
      <c r="BA114" s="738"/>
      <c r="BB114" s="738"/>
      <c r="BC114" s="738"/>
      <c r="BD114" s="738"/>
      <c r="BE114" s="738"/>
      <c r="BF114" s="738"/>
      <c r="BG114" s="738"/>
      <c r="BH114" s="738"/>
      <c r="BI114" s="738"/>
      <c r="BJ114" s="738"/>
      <c r="BK114" s="738"/>
      <c r="BL114" s="738"/>
      <c r="BM114" s="738"/>
      <c r="BN114" s="738"/>
      <c r="BO114" s="738"/>
      <c r="BP114" s="739"/>
      <c r="BQ114" s="804">
        <v>574841</v>
      </c>
      <c r="BR114" s="805"/>
      <c r="BS114" s="805"/>
      <c r="BT114" s="805"/>
      <c r="BU114" s="805"/>
      <c r="BV114" s="805">
        <v>579339</v>
      </c>
      <c r="BW114" s="805"/>
      <c r="BX114" s="805"/>
      <c r="BY114" s="805"/>
      <c r="BZ114" s="805"/>
      <c r="CA114" s="805">
        <v>621825</v>
      </c>
      <c r="CB114" s="805"/>
      <c r="CC114" s="805"/>
      <c r="CD114" s="805"/>
      <c r="CE114" s="805"/>
      <c r="CF114" s="866">
        <v>27.1</v>
      </c>
      <c r="CG114" s="867"/>
      <c r="CH114" s="867"/>
      <c r="CI114" s="867"/>
      <c r="CJ114" s="867"/>
      <c r="CK114" s="922"/>
      <c r="CL114" s="809"/>
      <c r="CM114" s="812" t="s">
        <v>422</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c r="A115" s="909"/>
      <c r="B115" s="910"/>
      <c r="C115" s="738" t="s">
        <v>423</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t="s">
        <v>111</v>
      </c>
      <c r="AB115" s="914"/>
      <c r="AC115" s="914"/>
      <c r="AD115" s="914"/>
      <c r="AE115" s="915"/>
      <c r="AF115" s="916" t="s">
        <v>111</v>
      </c>
      <c r="AG115" s="914"/>
      <c r="AH115" s="914"/>
      <c r="AI115" s="914"/>
      <c r="AJ115" s="915"/>
      <c r="AK115" s="916" t="s">
        <v>111</v>
      </c>
      <c r="AL115" s="914"/>
      <c r="AM115" s="914"/>
      <c r="AN115" s="914"/>
      <c r="AO115" s="915"/>
      <c r="AP115" s="917" t="s">
        <v>111</v>
      </c>
      <c r="AQ115" s="918"/>
      <c r="AR115" s="918"/>
      <c r="AS115" s="918"/>
      <c r="AT115" s="919"/>
      <c r="AU115" s="927"/>
      <c r="AV115" s="928"/>
      <c r="AW115" s="928"/>
      <c r="AX115" s="928"/>
      <c r="AY115" s="928"/>
      <c r="AZ115" s="803" t="s">
        <v>424</v>
      </c>
      <c r="BA115" s="738"/>
      <c r="BB115" s="738"/>
      <c r="BC115" s="738"/>
      <c r="BD115" s="738"/>
      <c r="BE115" s="738"/>
      <c r="BF115" s="738"/>
      <c r="BG115" s="738"/>
      <c r="BH115" s="738"/>
      <c r="BI115" s="738"/>
      <c r="BJ115" s="738"/>
      <c r="BK115" s="738"/>
      <c r="BL115" s="738"/>
      <c r="BM115" s="738"/>
      <c r="BN115" s="738"/>
      <c r="BO115" s="738"/>
      <c r="BP115" s="739"/>
      <c r="BQ115" s="804">
        <v>229307</v>
      </c>
      <c r="BR115" s="805"/>
      <c r="BS115" s="805"/>
      <c r="BT115" s="805"/>
      <c r="BU115" s="805"/>
      <c r="BV115" s="805">
        <v>232257</v>
      </c>
      <c r="BW115" s="805"/>
      <c r="BX115" s="805"/>
      <c r="BY115" s="805"/>
      <c r="BZ115" s="805"/>
      <c r="CA115" s="805" t="s">
        <v>111</v>
      </c>
      <c r="CB115" s="805"/>
      <c r="CC115" s="805"/>
      <c r="CD115" s="805"/>
      <c r="CE115" s="805"/>
      <c r="CF115" s="866" t="s">
        <v>111</v>
      </c>
      <c r="CG115" s="867"/>
      <c r="CH115" s="867"/>
      <c r="CI115" s="867"/>
      <c r="CJ115" s="867"/>
      <c r="CK115" s="922"/>
      <c r="CL115" s="809"/>
      <c r="CM115" s="803" t="s">
        <v>425</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111</v>
      </c>
      <c r="DH115" s="768"/>
      <c r="DI115" s="768"/>
      <c r="DJ115" s="768"/>
      <c r="DK115" s="769"/>
      <c r="DL115" s="770" t="s">
        <v>111</v>
      </c>
      <c r="DM115" s="768"/>
      <c r="DN115" s="768"/>
      <c r="DO115" s="768"/>
      <c r="DP115" s="769"/>
      <c r="DQ115" s="770">
        <v>254140</v>
      </c>
      <c r="DR115" s="768"/>
      <c r="DS115" s="768"/>
      <c r="DT115" s="768"/>
      <c r="DU115" s="769"/>
      <c r="DV115" s="815">
        <v>11.1</v>
      </c>
      <c r="DW115" s="816"/>
      <c r="DX115" s="816"/>
      <c r="DY115" s="816"/>
      <c r="DZ115" s="817"/>
    </row>
    <row r="116" spans="1:130" s="199" customFormat="1" ht="26.25" customHeight="1">
      <c r="A116" s="911"/>
      <c r="B116" s="912"/>
      <c r="C116" s="871" t="s">
        <v>426</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53</v>
      </c>
      <c r="AB116" s="768"/>
      <c r="AC116" s="768"/>
      <c r="AD116" s="768"/>
      <c r="AE116" s="769"/>
      <c r="AF116" s="770">
        <v>55</v>
      </c>
      <c r="AG116" s="768"/>
      <c r="AH116" s="768"/>
      <c r="AI116" s="768"/>
      <c r="AJ116" s="769"/>
      <c r="AK116" s="770">
        <v>44</v>
      </c>
      <c r="AL116" s="768"/>
      <c r="AM116" s="768"/>
      <c r="AN116" s="768"/>
      <c r="AO116" s="769"/>
      <c r="AP116" s="815">
        <v>0</v>
      </c>
      <c r="AQ116" s="816"/>
      <c r="AR116" s="816"/>
      <c r="AS116" s="816"/>
      <c r="AT116" s="817"/>
      <c r="AU116" s="927"/>
      <c r="AV116" s="928"/>
      <c r="AW116" s="928"/>
      <c r="AX116" s="928"/>
      <c r="AY116" s="928"/>
      <c r="AZ116" s="854" t="s">
        <v>427</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428</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111</v>
      </c>
      <c r="DH116" s="768"/>
      <c r="DI116" s="768"/>
      <c r="DJ116" s="768"/>
      <c r="DK116" s="769"/>
      <c r="DL116" s="770" t="s">
        <v>111</v>
      </c>
      <c r="DM116" s="768"/>
      <c r="DN116" s="768"/>
      <c r="DO116" s="768"/>
      <c r="DP116" s="769"/>
      <c r="DQ116" s="770" t="s">
        <v>111</v>
      </c>
      <c r="DR116" s="768"/>
      <c r="DS116" s="768"/>
      <c r="DT116" s="768"/>
      <c r="DU116" s="769"/>
      <c r="DV116" s="815" t="s">
        <v>111</v>
      </c>
      <c r="DW116" s="816"/>
      <c r="DX116" s="816"/>
      <c r="DY116" s="816"/>
      <c r="DZ116" s="817"/>
    </row>
    <row r="117" spans="1:130" s="199" customFormat="1" ht="26.25" customHeight="1">
      <c r="A117" s="892"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429</v>
      </c>
      <c r="Z117" s="894"/>
      <c r="AA117" s="899">
        <v>791283</v>
      </c>
      <c r="AB117" s="900"/>
      <c r="AC117" s="900"/>
      <c r="AD117" s="900"/>
      <c r="AE117" s="901"/>
      <c r="AF117" s="902">
        <v>764305</v>
      </c>
      <c r="AG117" s="900"/>
      <c r="AH117" s="900"/>
      <c r="AI117" s="900"/>
      <c r="AJ117" s="901"/>
      <c r="AK117" s="902">
        <v>693150</v>
      </c>
      <c r="AL117" s="900"/>
      <c r="AM117" s="900"/>
      <c r="AN117" s="900"/>
      <c r="AO117" s="901"/>
      <c r="AP117" s="903"/>
      <c r="AQ117" s="904"/>
      <c r="AR117" s="904"/>
      <c r="AS117" s="904"/>
      <c r="AT117" s="905"/>
      <c r="AU117" s="927"/>
      <c r="AV117" s="928"/>
      <c r="AW117" s="928"/>
      <c r="AX117" s="928"/>
      <c r="AY117" s="928"/>
      <c r="AZ117" s="854" t="s">
        <v>430</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431</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c r="A118" s="892" t="s">
        <v>405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403</v>
      </c>
      <c r="AB118" s="893"/>
      <c r="AC118" s="893"/>
      <c r="AD118" s="893"/>
      <c r="AE118" s="894"/>
      <c r="AF118" s="895" t="s">
        <v>288</v>
      </c>
      <c r="AG118" s="893"/>
      <c r="AH118" s="893"/>
      <c r="AI118" s="893"/>
      <c r="AJ118" s="894"/>
      <c r="AK118" s="895" t="s">
        <v>287</v>
      </c>
      <c r="AL118" s="893"/>
      <c r="AM118" s="893"/>
      <c r="AN118" s="893"/>
      <c r="AO118" s="894"/>
      <c r="AP118" s="896" t="s">
        <v>404</v>
      </c>
      <c r="AQ118" s="897"/>
      <c r="AR118" s="897"/>
      <c r="AS118" s="897"/>
      <c r="AT118" s="898"/>
      <c r="AU118" s="927"/>
      <c r="AV118" s="928"/>
      <c r="AW118" s="928"/>
      <c r="AX118" s="928"/>
      <c r="AY118" s="928"/>
      <c r="AZ118" s="870" t="s">
        <v>432</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433</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c r="A119" s="806" t="s">
        <v>408</v>
      </c>
      <c r="B119" s="807"/>
      <c r="C119" s="882" t="s">
        <v>409</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868" t="s">
        <v>434</v>
      </c>
      <c r="BP119" s="869"/>
      <c r="BQ119" s="873">
        <v>7258939</v>
      </c>
      <c r="BR119" s="836"/>
      <c r="BS119" s="836"/>
      <c r="BT119" s="836"/>
      <c r="BU119" s="836"/>
      <c r="BV119" s="836">
        <v>7267917</v>
      </c>
      <c r="BW119" s="836"/>
      <c r="BX119" s="836"/>
      <c r="BY119" s="836"/>
      <c r="BZ119" s="836"/>
      <c r="CA119" s="836">
        <v>7277388</v>
      </c>
      <c r="CB119" s="836"/>
      <c r="CC119" s="836"/>
      <c r="CD119" s="836"/>
      <c r="CE119" s="836"/>
      <c r="CF119" s="734"/>
      <c r="CG119" s="735"/>
      <c r="CH119" s="735"/>
      <c r="CI119" s="735"/>
      <c r="CJ119" s="825"/>
      <c r="CK119" s="923"/>
      <c r="CL119" s="811"/>
      <c r="CM119" s="829" t="s">
        <v>435</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111</v>
      </c>
      <c r="DH119" s="751"/>
      <c r="DI119" s="751"/>
      <c r="DJ119" s="751"/>
      <c r="DK119" s="752"/>
      <c r="DL119" s="753" t="s">
        <v>111</v>
      </c>
      <c r="DM119" s="751"/>
      <c r="DN119" s="751"/>
      <c r="DO119" s="751"/>
      <c r="DP119" s="752"/>
      <c r="DQ119" s="753" t="s">
        <v>111</v>
      </c>
      <c r="DR119" s="751"/>
      <c r="DS119" s="751"/>
      <c r="DT119" s="751"/>
      <c r="DU119" s="752"/>
      <c r="DV119" s="839" t="s">
        <v>111</v>
      </c>
      <c r="DW119" s="840"/>
      <c r="DX119" s="840"/>
      <c r="DY119" s="840"/>
      <c r="DZ119" s="841"/>
    </row>
    <row r="120" spans="1:130" s="199" customFormat="1" ht="26.25" customHeight="1">
      <c r="A120" s="808"/>
      <c r="B120" s="809"/>
      <c r="C120" s="812" t="s">
        <v>412</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436</v>
      </c>
      <c r="AV120" s="875"/>
      <c r="AW120" s="875"/>
      <c r="AX120" s="875"/>
      <c r="AY120" s="876"/>
      <c r="AZ120" s="851" t="s">
        <v>437</v>
      </c>
      <c r="BA120" s="796"/>
      <c r="BB120" s="796"/>
      <c r="BC120" s="796"/>
      <c r="BD120" s="796"/>
      <c r="BE120" s="796"/>
      <c r="BF120" s="796"/>
      <c r="BG120" s="796"/>
      <c r="BH120" s="796"/>
      <c r="BI120" s="796"/>
      <c r="BJ120" s="796"/>
      <c r="BK120" s="796"/>
      <c r="BL120" s="796"/>
      <c r="BM120" s="796"/>
      <c r="BN120" s="796"/>
      <c r="BO120" s="796"/>
      <c r="BP120" s="797"/>
      <c r="BQ120" s="852">
        <v>1101898</v>
      </c>
      <c r="BR120" s="833"/>
      <c r="BS120" s="833"/>
      <c r="BT120" s="833"/>
      <c r="BU120" s="833"/>
      <c r="BV120" s="833">
        <v>1076082</v>
      </c>
      <c r="BW120" s="833"/>
      <c r="BX120" s="833"/>
      <c r="BY120" s="833"/>
      <c r="BZ120" s="833"/>
      <c r="CA120" s="833">
        <v>1258998</v>
      </c>
      <c r="CB120" s="833"/>
      <c r="CC120" s="833"/>
      <c r="CD120" s="833"/>
      <c r="CE120" s="833"/>
      <c r="CF120" s="857">
        <v>54.8</v>
      </c>
      <c r="CG120" s="858"/>
      <c r="CH120" s="858"/>
      <c r="CI120" s="858"/>
      <c r="CJ120" s="858"/>
      <c r="CK120" s="859" t="s">
        <v>438</v>
      </c>
      <c r="CL120" s="843"/>
      <c r="CM120" s="843"/>
      <c r="CN120" s="843"/>
      <c r="CO120" s="844"/>
      <c r="CP120" s="863" t="s">
        <v>439</v>
      </c>
      <c r="CQ120" s="864"/>
      <c r="CR120" s="864"/>
      <c r="CS120" s="864"/>
      <c r="CT120" s="864"/>
      <c r="CU120" s="864"/>
      <c r="CV120" s="864"/>
      <c r="CW120" s="864"/>
      <c r="CX120" s="864"/>
      <c r="CY120" s="864"/>
      <c r="CZ120" s="864"/>
      <c r="DA120" s="864"/>
      <c r="DB120" s="864"/>
      <c r="DC120" s="864"/>
      <c r="DD120" s="864"/>
      <c r="DE120" s="864"/>
      <c r="DF120" s="865"/>
      <c r="DG120" s="852">
        <v>158903</v>
      </c>
      <c r="DH120" s="833"/>
      <c r="DI120" s="833"/>
      <c r="DJ120" s="833"/>
      <c r="DK120" s="833"/>
      <c r="DL120" s="833">
        <v>1071604</v>
      </c>
      <c r="DM120" s="833"/>
      <c r="DN120" s="833"/>
      <c r="DO120" s="833"/>
      <c r="DP120" s="833"/>
      <c r="DQ120" s="833">
        <v>1212572</v>
      </c>
      <c r="DR120" s="833"/>
      <c r="DS120" s="833"/>
      <c r="DT120" s="833"/>
      <c r="DU120" s="833"/>
      <c r="DV120" s="834">
        <v>52.8</v>
      </c>
      <c r="DW120" s="834"/>
      <c r="DX120" s="834"/>
      <c r="DY120" s="834"/>
      <c r="DZ120" s="835"/>
    </row>
    <row r="121" spans="1:130" s="199" customFormat="1" ht="26.25" customHeight="1">
      <c r="A121" s="808"/>
      <c r="B121" s="809"/>
      <c r="C121" s="854" t="s">
        <v>440</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111</v>
      </c>
      <c r="AB121" s="768"/>
      <c r="AC121" s="768"/>
      <c r="AD121" s="768"/>
      <c r="AE121" s="769"/>
      <c r="AF121" s="770" t="s">
        <v>111</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441</v>
      </c>
      <c r="BA121" s="738"/>
      <c r="BB121" s="738"/>
      <c r="BC121" s="738"/>
      <c r="BD121" s="738"/>
      <c r="BE121" s="738"/>
      <c r="BF121" s="738"/>
      <c r="BG121" s="738"/>
      <c r="BH121" s="738"/>
      <c r="BI121" s="738"/>
      <c r="BJ121" s="738"/>
      <c r="BK121" s="738"/>
      <c r="BL121" s="738"/>
      <c r="BM121" s="738"/>
      <c r="BN121" s="738"/>
      <c r="BO121" s="738"/>
      <c r="BP121" s="739"/>
      <c r="BQ121" s="804">
        <v>5688</v>
      </c>
      <c r="BR121" s="805"/>
      <c r="BS121" s="805"/>
      <c r="BT121" s="805"/>
      <c r="BU121" s="805"/>
      <c r="BV121" s="805">
        <v>3478</v>
      </c>
      <c r="BW121" s="805"/>
      <c r="BX121" s="805"/>
      <c r="BY121" s="805"/>
      <c r="BZ121" s="805"/>
      <c r="CA121" s="805">
        <v>13080</v>
      </c>
      <c r="CB121" s="805"/>
      <c r="CC121" s="805"/>
      <c r="CD121" s="805"/>
      <c r="CE121" s="805"/>
      <c r="CF121" s="866">
        <v>0.6</v>
      </c>
      <c r="CG121" s="867"/>
      <c r="CH121" s="867"/>
      <c r="CI121" s="867"/>
      <c r="CJ121" s="867"/>
      <c r="CK121" s="860"/>
      <c r="CL121" s="846"/>
      <c r="CM121" s="846"/>
      <c r="CN121" s="846"/>
      <c r="CO121" s="847"/>
      <c r="CP121" s="826" t="s">
        <v>442</v>
      </c>
      <c r="CQ121" s="827"/>
      <c r="CR121" s="827"/>
      <c r="CS121" s="827"/>
      <c r="CT121" s="827"/>
      <c r="CU121" s="827"/>
      <c r="CV121" s="827"/>
      <c r="CW121" s="827"/>
      <c r="CX121" s="827"/>
      <c r="CY121" s="827"/>
      <c r="CZ121" s="827"/>
      <c r="DA121" s="827"/>
      <c r="DB121" s="827"/>
      <c r="DC121" s="827"/>
      <c r="DD121" s="827"/>
      <c r="DE121" s="827"/>
      <c r="DF121" s="828"/>
      <c r="DG121" s="804">
        <v>1012130</v>
      </c>
      <c r="DH121" s="805"/>
      <c r="DI121" s="805"/>
      <c r="DJ121" s="805"/>
      <c r="DK121" s="805"/>
      <c r="DL121" s="805">
        <v>141585</v>
      </c>
      <c r="DM121" s="805"/>
      <c r="DN121" s="805"/>
      <c r="DO121" s="805"/>
      <c r="DP121" s="805"/>
      <c r="DQ121" s="805">
        <v>130035</v>
      </c>
      <c r="DR121" s="805"/>
      <c r="DS121" s="805"/>
      <c r="DT121" s="805"/>
      <c r="DU121" s="805"/>
      <c r="DV121" s="782">
        <v>5.7</v>
      </c>
      <c r="DW121" s="782"/>
      <c r="DX121" s="782"/>
      <c r="DY121" s="782"/>
      <c r="DZ121" s="783"/>
    </row>
    <row r="122" spans="1:130" s="199" customFormat="1" ht="26.25" customHeight="1">
      <c r="A122" s="808"/>
      <c r="B122" s="809"/>
      <c r="C122" s="812" t="s">
        <v>422</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443</v>
      </c>
      <c r="BA122" s="871"/>
      <c r="BB122" s="871"/>
      <c r="BC122" s="871"/>
      <c r="BD122" s="871"/>
      <c r="BE122" s="871"/>
      <c r="BF122" s="871"/>
      <c r="BG122" s="871"/>
      <c r="BH122" s="871"/>
      <c r="BI122" s="871"/>
      <c r="BJ122" s="871"/>
      <c r="BK122" s="871"/>
      <c r="BL122" s="871"/>
      <c r="BM122" s="871"/>
      <c r="BN122" s="871"/>
      <c r="BO122" s="871"/>
      <c r="BP122" s="872"/>
      <c r="BQ122" s="873">
        <v>4026296</v>
      </c>
      <c r="BR122" s="836"/>
      <c r="BS122" s="836"/>
      <c r="BT122" s="836"/>
      <c r="BU122" s="836"/>
      <c r="BV122" s="836">
        <v>4390902</v>
      </c>
      <c r="BW122" s="836"/>
      <c r="BX122" s="836"/>
      <c r="BY122" s="836"/>
      <c r="BZ122" s="836"/>
      <c r="CA122" s="836">
        <v>4284851</v>
      </c>
      <c r="CB122" s="836"/>
      <c r="CC122" s="836"/>
      <c r="CD122" s="836"/>
      <c r="CE122" s="836"/>
      <c r="CF122" s="837">
        <v>186.7</v>
      </c>
      <c r="CG122" s="838"/>
      <c r="CH122" s="838"/>
      <c r="CI122" s="838"/>
      <c r="CJ122" s="838"/>
      <c r="CK122" s="860"/>
      <c r="CL122" s="846"/>
      <c r="CM122" s="846"/>
      <c r="CN122" s="846"/>
      <c r="CO122" s="847"/>
      <c r="CP122" s="826" t="s">
        <v>444</v>
      </c>
      <c r="CQ122" s="827"/>
      <c r="CR122" s="827"/>
      <c r="CS122" s="827"/>
      <c r="CT122" s="827"/>
      <c r="CU122" s="827"/>
      <c r="CV122" s="827"/>
      <c r="CW122" s="827"/>
      <c r="CX122" s="827"/>
      <c r="CY122" s="827"/>
      <c r="CZ122" s="827"/>
      <c r="DA122" s="827"/>
      <c r="DB122" s="827"/>
      <c r="DC122" s="827"/>
      <c r="DD122" s="827"/>
      <c r="DE122" s="827"/>
      <c r="DF122" s="828"/>
      <c r="DG122" s="804">
        <v>40080</v>
      </c>
      <c r="DH122" s="805"/>
      <c r="DI122" s="805"/>
      <c r="DJ122" s="805"/>
      <c r="DK122" s="805"/>
      <c r="DL122" s="805">
        <v>18733</v>
      </c>
      <c r="DM122" s="805"/>
      <c r="DN122" s="805"/>
      <c r="DO122" s="805"/>
      <c r="DP122" s="805"/>
      <c r="DQ122" s="805">
        <v>10710</v>
      </c>
      <c r="DR122" s="805"/>
      <c r="DS122" s="805"/>
      <c r="DT122" s="805"/>
      <c r="DU122" s="805"/>
      <c r="DV122" s="782">
        <v>0.5</v>
      </c>
      <c r="DW122" s="782"/>
      <c r="DX122" s="782"/>
      <c r="DY122" s="782"/>
      <c r="DZ122" s="783"/>
    </row>
    <row r="123" spans="1:130" s="199" customFormat="1" ht="26.25" customHeight="1">
      <c r="A123" s="808"/>
      <c r="B123" s="809"/>
      <c r="C123" s="812" t="s">
        <v>428</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111</v>
      </c>
      <c r="AB123" s="768"/>
      <c r="AC123" s="768"/>
      <c r="AD123" s="768"/>
      <c r="AE123" s="769"/>
      <c r="AF123" s="770" t="s">
        <v>111</v>
      </c>
      <c r="AG123" s="768"/>
      <c r="AH123" s="768"/>
      <c r="AI123" s="768"/>
      <c r="AJ123" s="769"/>
      <c r="AK123" s="770" t="s">
        <v>111</v>
      </c>
      <c r="AL123" s="768"/>
      <c r="AM123" s="768"/>
      <c r="AN123" s="768"/>
      <c r="AO123" s="769"/>
      <c r="AP123" s="815" t="s">
        <v>111</v>
      </c>
      <c r="AQ123" s="816"/>
      <c r="AR123" s="816"/>
      <c r="AS123" s="816"/>
      <c r="AT123" s="817"/>
      <c r="AU123" s="880"/>
      <c r="AV123" s="881"/>
      <c r="AW123" s="881"/>
      <c r="AX123" s="881"/>
      <c r="AY123" s="881"/>
      <c r="AZ123" s="230" t="s">
        <v>171</v>
      </c>
      <c r="BA123" s="230"/>
      <c r="BB123" s="230"/>
      <c r="BC123" s="230"/>
      <c r="BD123" s="230"/>
      <c r="BE123" s="230"/>
      <c r="BF123" s="230"/>
      <c r="BG123" s="230"/>
      <c r="BH123" s="230"/>
      <c r="BI123" s="230"/>
      <c r="BJ123" s="230"/>
      <c r="BK123" s="230"/>
      <c r="BL123" s="230"/>
      <c r="BM123" s="230"/>
      <c r="BN123" s="230"/>
      <c r="BO123" s="868" t="s">
        <v>445</v>
      </c>
      <c r="BP123" s="869"/>
      <c r="BQ123" s="823">
        <v>5133882</v>
      </c>
      <c r="BR123" s="824"/>
      <c r="BS123" s="824"/>
      <c r="BT123" s="824"/>
      <c r="BU123" s="824"/>
      <c r="BV123" s="824">
        <v>5470462</v>
      </c>
      <c r="BW123" s="824"/>
      <c r="BX123" s="824"/>
      <c r="BY123" s="824"/>
      <c r="BZ123" s="824"/>
      <c r="CA123" s="824">
        <v>5556929</v>
      </c>
      <c r="CB123" s="824"/>
      <c r="CC123" s="824"/>
      <c r="CD123" s="824"/>
      <c r="CE123" s="824"/>
      <c r="CF123" s="734"/>
      <c r="CG123" s="735"/>
      <c r="CH123" s="735"/>
      <c r="CI123" s="735"/>
      <c r="CJ123" s="825"/>
      <c r="CK123" s="860"/>
      <c r="CL123" s="846"/>
      <c r="CM123" s="846"/>
      <c r="CN123" s="846"/>
      <c r="CO123" s="847"/>
      <c r="CP123" s="826" t="s">
        <v>384</v>
      </c>
      <c r="CQ123" s="827"/>
      <c r="CR123" s="827"/>
      <c r="CS123" s="827"/>
      <c r="CT123" s="827"/>
      <c r="CU123" s="827"/>
      <c r="CV123" s="827"/>
      <c r="CW123" s="827"/>
      <c r="CX123" s="827"/>
      <c r="CY123" s="827"/>
      <c r="CZ123" s="827"/>
      <c r="DA123" s="827"/>
      <c r="DB123" s="827"/>
      <c r="DC123" s="827"/>
      <c r="DD123" s="827"/>
      <c r="DE123" s="827"/>
      <c r="DF123" s="828"/>
      <c r="DG123" s="767">
        <v>20108</v>
      </c>
      <c r="DH123" s="768"/>
      <c r="DI123" s="768"/>
      <c r="DJ123" s="768"/>
      <c r="DK123" s="769"/>
      <c r="DL123" s="770">
        <v>17508</v>
      </c>
      <c r="DM123" s="768"/>
      <c r="DN123" s="768"/>
      <c r="DO123" s="768"/>
      <c r="DP123" s="769"/>
      <c r="DQ123" s="770">
        <v>10651</v>
      </c>
      <c r="DR123" s="768"/>
      <c r="DS123" s="768"/>
      <c r="DT123" s="768"/>
      <c r="DU123" s="769"/>
      <c r="DV123" s="815">
        <v>0.5</v>
      </c>
      <c r="DW123" s="816"/>
      <c r="DX123" s="816"/>
      <c r="DY123" s="816"/>
      <c r="DZ123" s="817"/>
    </row>
    <row r="124" spans="1:130" s="199" customFormat="1" ht="26.25" customHeight="1" thickBot="1">
      <c r="A124" s="808"/>
      <c r="B124" s="809"/>
      <c r="C124" s="812" t="s">
        <v>431</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386</v>
      </c>
      <c r="AB124" s="768"/>
      <c r="AC124" s="768"/>
      <c r="AD124" s="768"/>
      <c r="AE124" s="769"/>
      <c r="AF124" s="770" t="s">
        <v>386</v>
      </c>
      <c r="AG124" s="768"/>
      <c r="AH124" s="768"/>
      <c r="AI124" s="768"/>
      <c r="AJ124" s="769"/>
      <c r="AK124" s="770" t="s">
        <v>386</v>
      </c>
      <c r="AL124" s="768"/>
      <c r="AM124" s="768"/>
      <c r="AN124" s="768"/>
      <c r="AO124" s="769"/>
      <c r="AP124" s="815" t="s">
        <v>386</v>
      </c>
      <c r="AQ124" s="816"/>
      <c r="AR124" s="816"/>
      <c r="AS124" s="816"/>
      <c r="AT124" s="817"/>
      <c r="AU124" s="818" t="s">
        <v>446</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97.9</v>
      </c>
      <c r="BR124" s="822"/>
      <c r="BS124" s="822"/>
      <c r="BT124" s="822"/>
      <c r="BU124" s="822"/>
      <c r="BV124" s="822">
        <v>78.2</v>
      </c>
      <c r="BW124" s="822"/>
      <c r="BX124" s="822"/>
      <c r="BY124" s="822"/>
      <c r="BZ124" s="822"/>
      <c r="CA124" s="822">
        <v>74.900000000000006</v>
      </c>
      <c r="CB124" s="822"/>
      <c r="CC124" s="822"/>
      <c r="CD124" s="822"/>
      <c r="CE124" s="822"/>
      <c r="CF124" s="712"/>
      <c r="CG124" s="713"/>
      <c r="CH124" s="713"/>
      <c r="CI124" s="713"/>
      <c r="CJ124" s="853"/>
      <c r="CK124" s="861"/>
      <c r="CL124" s="861"/>
      <c r="CM124" s="861"/>
      <c r="CN124" s="861"/>
      <c r="CO124" s="862"/>
      <c r="CP124" s="826" t="s">
        <v>447</v>
      </c>
      <c r="CQ124" s="827"/>
      <c r="CR124" s="827"/>
      <c r="CS124" s="827"/>
      <c r="CT124" s="827"/>
      <c r="CU124" s="827"/>
      <c r="CV124" s="827"/>
      <c r="CW124" s="827"/>
      <c r="CX124" s="827"/>
      <c r="CY124" s="827"/>
      <c r="CZ124" s="827"/>
      <c r="DA124" s="827"/>
      <c r="DB124" s="827"/>
      <c r="DC124" s="827"/>
      <c r="DD124" s="827"/>
      <c r="DE124" s="827"/>
      <c r="DF124" s="828"/>
      <c r="DG124" s="750" t="s">
        <v>386</v>
      </c>
      <c r="DH124" s="751"/>
      <c r="DI124" s="751"/>
      <c r="DJ124" s="751"/>
      <c r="DK124" s="752"/>
      <c r="DL124" s="753" t="s">
        <v>386</v>
      </c>
      <c r="DM124" s="751"/>
      <c r="DN124" s="751"/>
      <c r="DO124" s="751"/>
      <c r="DP124" s="752"/>
      <c r="DQ124" s="753" t="s">
        <v>386</v>
      </c>
      <c r="DR124" s="751"/>
      <c r="DS124" s="751"/>
      <c r="DT124" s="751"/>
      <c r="DU124" s="752"/>
      <c r="DV124" s="839" t="s">
        <v>386</v>
      </c>
      <c r="DW124" s="840"/>
      <c r="DX124" s="840"/>
      <c r="DY124" s="840"/>
      <c r="DZ124" s="841"/>
    </row>
    <row r="125" spans="1:130" s="199" customFormat="1" ht="26.25" customHeight="1">
      <c r="A125" s="808"/>
      <c r="B125" s="809"/>
      <c r="C125" s="812" t="s">
        <v>433</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386</v>
      </c>
      <c r="AB125" s="768"/>
      <c r="AC125" s="768"/>
      <c r="AD125" s="768"/>
      <c r="AE125" s="769"/>
      <c r="AF125" s="770" t="s">
        <v>386</v>
      </c>
      <c r="AG125" s="768"/>
      <c r="AH125" s="768"/>
      <c r="AI125" s="768"/>
      <c r="AJ125" s="769"/>
      <c r="AK125" s="770" t="s">
        <v>386</v>
      </c>
      <c r="AL125" s="768"/>
      <c r="AM125" s="768"/>
      <c r="AN125" s="768"/>
      <c r="AO125" s="769"/>
      <c r="AP125" s="815" t="s">
        <v>386</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448</v>
      </c>
      <c r="CL125" s="843"/>
      <c r="CM125" s="843"/>
      <c r="CN125" s="843"/>
      <c r="CO125" s="844"/>
      <c r="CP125" s="851" t="s">
        <v>449</v>
      </c>
      <c r="CQ125" s="796"/>
      <c r="CR125" s="796"/>
      <c r="CS125" s="796"/>
      <c r="CT125" s="796"/>
      <c r="CU125" s="796"/>
      <c r="CV125" s="796"/>
      <c r="CW125" s="796"/>
      <c r="CX125" s="796"/>
      <c r="CY125" s="796"/>
      <c r="CZ125" s="796"/>
      <c r="DA125" s="796"/>
      <c r="DB125" s="796"/>
      <c r="DC125" s="796"/>
      <c r="DD125" s="796"/>
      <c r="DE125" s="796"/>
      <c r="DF125" s="797"/>
      <c r="DG125" s="852" t="s">
        <v>386</v>
      </c>
      <c r="DH125" s="833"/>
      <c r="DI125" s="833"/>
      <c r="DJ125" s="833"/>
      <c r="DK125" s="833"/>
      <c r="DL125" s="833" t="s">
        <v>386</v>
      </c>
      <c r="DM125" s="833"/>
      <c r="DN125" s="833"/>
      <c r="DO125" s="833"/>
      <c r="DP125" s="833"/>
      <c r="DQ125" s="833" t="s">
        <v>386</v>
      </c>
      <c r="DR125" s="833"/>
      <c r="DS125" s="833"/>
      <c r="DT125" s="833"/>
      <c r="DU125" s="833"/>
      <c r="DV125" s="834" t="s">
        <v>386</v>
      </c>
      <c r="DW125" s="834"/>
      <c r="DX125" s="834"/>
      <c r="DY125" s="834"/>
      <c r="DZ125" s="835"/>
    </row>
    <row r="126" spans="1:130" s="199" customFormat="1" ht="26.25" customHeight="1" thickBot="1">
      <c r="A126" s="808"/>
      <c r="B126" s="809"/>
      <c r="C126" s="812" t="s">
        <v>435</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386</v>
      </c>
      <c r="AB126" s="768"/>
      <c r="AC126" s="768"/>
      <c r="AD126" s="768"/>
      <c r="AE126" s="769"/>
      <c r="AF126" s="770" t="s">
        <v>386</v>
      </c>
      <c r="AG126" s="768"/>
      <c r="AH126" s="768"/>
      <c r="AI126" s="768"/>
      <c r="AJ126" s="769"/>
      <c r="AK126" s="770" t="s">
        <v>386</v>
      </c>
      <c r="AL126" s="768"/>
      <c r="AM126" s="768"/>
      <c r="AN126" s="768"/>
      <c r="AO126" s="769"/>
      <c r="AP126" s="815" t="s">
        <v>386</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450</v>
      </c>
      <c r="CQ126" s="738"/>
      <c r="CR126" s="738"/>
      <c r="CS126" s="738"/>
      <c r="CT126" s="738"/>
      <c r="CU126" s="738"/>
      <c r="CV126" s="738"/>
      <c r="CW126" s="738"/>
      <c r="CX126" s="738"/>
      <c r="CY126" s="738"/>
      <c r="CZ126" s="738"/>
      <c r="DA126" s="738"/>
      <c r="DB126" s="738"/>
      <c r="DC126" s="738"/>
      <c r="DD126" s="738"/>
      <c r="DE126" s="738"/>
      <c r="DF126" s="739"/>
      <c r="DG126" s="804">
        <v>229307</v>
      </c>
      <c r="DH126" s="805"/>
      <c r="DI126" s="805"/>
      <c r="DJ126" s="805"/>
      <c r="DK126" s="805"/>
      <c r="DL126" s="805">
        <v>232257</v>
      </c>
      <c r="DM126" s="805"/>
      <c r="DN126" s="805"/>
      <c r="DO126" s="805"/>
      <c r="DP126" s="805"/>
      <c r="DQ126" s="805" t="s">
        <v>386</v>
      </c>
      <c r="DR126" s="805"/>
      <c r="DS126" s="805"/>
      <c r="DT126" s="805"/>
      <c r="DU126" s="805"/>
      <c r="DV126" s="782" t="s">
        <v>386</v>
      </c>
      <c r="DW126" s="782"/>
      <c r="DX126" s="782"/>
      <c r="DY126" s="782"/>
      <c r="DZ126" s="783"/>
    </row>
    <row r="127" spans="1:130" s="199" customFormat="1" ht="26.25" customHeight="1">
      <c r="A127" s="810"/>
      <c r="B127" s="811"/>
      <c r="C127" s="829" t="s">
        <v>451</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386</v>
      </c>
      <c r="AB127" s="768"/>
      <c r="AC127" s="768"/>
      <c r="AD127" s="768"/>
      <c r="AE127" s="769"/>
      <c r="AF127" s="770" t="s">
        <v>386</v>
      </c>
      <c r="AG127" s="768"/>
      <c r="AH127" s="768"/>
      <c r="AI127" s="768"/>
      <c r="AJ127" s="769"/>
      <c r="AK127" s="770" t="s">
        <v>386</v>
      </c>
      <c r="AL127" s="768"/>
      <c r="AM127" s="768"/>
      <c r="AN127" s="768"/>
      <c r="AO127" s="769"/>
      <c r="AP127" s="815" t="s">
        <v>386</v>
      </c>
      <c r="AQ127" s="816"/>
      <c r="AR127" s="816"/>
      <c r="AS127" s="816"/>
      <c r="AT127" s="817"/>
      <c r="AU127" s="235"/>
      <c r="AV127" s="235"/>
      <c r="AW127" s="235"/>
      <c r="AX127" s="832" t="s">
        <v>452</v>
      </c>
      <c r="AY127" s="800"/>
      <c r="AZ127" s="800"/>
      <c r="BA127" s="800"/>
      <c r="BB127" s="800"/>
      <c r="BC127" s="800"/>
      <c r="BD127" s="800"/>
      <c r="BE127" s="801"/>
      <c r="BF127" s="799" t="s">
        <v>453</v>
      </c>
      <c r="BG127" s="800"/>
      <c r="BH127" s="800"/>
      <c r="BI127" s="800"/>
      <c r="BJ127" s="800"/>
      <c r="BK127" s="800"/>
      <c r="BL127" s="801"/>
      <c r="BM127" s="799" t="s">
        <v>454</v>
      </c>
      <c r="BN127" s="800"/>
      <c r="BO127" s="800"/>
      <c r="BP127" s="800"/>
      <c r="BQ127" s="800"/>
      <c r="BR127" s="800"/>
      <c r="BS127" s="801"/>
      <c r="BT127" s="799" t="s">
        <v>455</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456</v>
      </c>
      <c r="CQ127" s="738"/>
      <c r="CR127" s="738"/>
      <c r="CS127" s="738"/>
      <c r="CT127" s="738"/>
      <c r="CU127" s="738"/>
      <c r="CV127" s="738"/>
      <c r="CW127" s="738"/>
      <c r="CX127" s="738"/>
      <c r="CY127" s="738"/>
      <c r="CZ127" s="738"/>
      <c r="DA127" s="738"/>
      <c r="DB127" s="738"/>
      <c r="DC127" s="738"/>
      <c r="DD127" s="738"/>
      <c r="DE127" s="738"/>
      <c r="DF127" s="739"/>
      <c r="DG127" s="804" t="s">
        <v>386</v>
      </c>
      <c r="DH127" s="805"/>
      <c r="DI127" s="805"/>
      <c r="DJ127" s="805"/>
      <c r="DK127" s="805"/>
      <c r="DL127" s="805" t="s">
        <v>386</v>
      </c>
      <c r="DM127" s="805"/>
      <c r="DN127" s="805"/>
      <c r="DO127" s="805"/>
      <c r="DP127" s="805"/>
      <c r="DQ127" s="805" t="s">
        <v>386</v>
      </c>
      <c r="DR127" s="805"/>
      <c r="DS127" s="805"/>
      <c r="DT127" s="805"/>
      <c r="DU127" s="805"/>
      <c r="DV127" s="782" t="s">
        <v>386</v>
      </c>
      <c r="DW127" s="782"/>
      <c r="DX127" s="782"/>
      <c r="DY127" s="782"/>
      <c r="DZ127" s="783"/>
    </row>
    <row r="128" spans="1:130" s="199" customFormat="1" ht="26.25" customHeight="1" thickBot="1">
      <c r="A128" s="784" t="s">
        <v>457</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458</v>
      </c>
      <c r="X128" s="786"/>
      <c r="Y128" s="786"/>
      <c r="Z128" s="787"/>
      <c r="AA128" s="788">
        <v>1520</v>
      </c>
      <c r="AB128" s="789"/>
      <c r="AC128" s="789"/>
      <c r="AD128" s="789"/>
      <c r="AE128" s="790"/>
      <c r="AF128" s="791">
        <v>1053</v>
      </c>
      <c r="AG128" s="789"/>
      <c r="AH128" s="789"/>
      <c r="AI128" s="789"/>
      <c r="AJ128" s="790"/>
      <c r="AK128" s="791">
        <v>970</v>
      </c>
      <c r="AL128" s="789"/>
      <c r="AM128" s="789"/>
      <c r="AN128" s="789"/>
      <c r="AO128" s="790"/>
      <c r="AP128" s="792"/>
      <c r="AQ128" s="793"/>
      <c r="AR128" s="793"/>
      <c r="AS128" s="793"/>
      <c r="AT128" s="794"/>
      <c r="AU128" s="235"/>
      <c r="AV128" s="235"/>
      <c r="AW128" s="235"/>
      <c r="AX128" s="795" t="s">
        <v>459</v>
      </c>
      <c r="AY128" s="796"/>
      <c r="AZ128" s="796"/>
      <c r="BA128" s="796"/>
      <c r="BB128" s="796"/>
      <c r="BC128" s="796"/>
      <c r="BD128" s="796"/>
      <c r="BE128" s="797"/>
      <c r="BF128" s="774" t="s">
        <v>111</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460</v>
      </c>
      <c r="CQ128" s="716"/>
      <c r="CR128" s="716"/>
      <c r="CS128" s="716"/>
      <c r="CT128" s="716"/>
      <c r="CU128" s="716"/>
      <c r="CV128" s="716"/>
      <c r="CW128" s="716"/>
      <c r="CX128" s="716"/>
      <c r="CY128" s="716"/>
      <c r="CZ128" s="716"/>
      <c r="DA128" s="716"/>
      <c r="DB128" s="716"/>
      <c r="DC128" s="716"/>
      <c r="DD128" s="716"/>
      <c r="DE128" s="716"/>
      <c r="DF128" s="717"/>
      <c r="DG128" s="778" t="s">
        <v>111</v>
      </c>
      <c r="DH128" s="779"/>
      <c r="DI128" s="779"/>
      <c r="DJ128" s="779"/>
      <c r="DK128" s="779"/>
      <c r="DL128" s="779" t="s">
        <v>111</v>
      </c>
      <c r="DM128" s="779"/>
      <c r="DN128" s="779"/>
      <c r="DO128" s="779"/>
      <c r="DP128" s="779"/>
      <c r="DQ128" s="779" t="s">
        <v>111</v>
      </c>
      <c r="DR128" s="779"/>
      <c r="DS128" s="779"/>
      <c r="DT128" s="779"/>
      <c r="DU128" s="779"/>
      <c r="DV128" s="780" t="s">
        <v>111</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461</v>
      </c>
      <c r="X129" s="765"/>
      <c r="Y129" s="765"/>
      <c r="Z129" s="766"/>
      <c r="AA129" s="767">
        <v>2652989</v>
      </c>
      <c r="AB129" s="768"/>
      <c r="AC129" s="768"/>
      <c r="AD129" s="768"/>
      <c r="AE129" s="769"/>
      <c r="AF129" s="770">
        <v>2754861</v>
      </c>
      <c r="AG129" s="768"/>
      <c r="AH129" s="768"/>
      <c r="AI129" s="768"/>
      <c r="AJ129" s="769"/>
      <c r="AK129" s="770">
        <v>2724422</v>
      </c>
      <c r="AL129" s="768"/>
      <c r="AM129" s="768"/>
      <c r="AN129" s="768"/>
      <c r="AO129" s="769"/>
      <c r="AP129" s="771"/>
      <c r="AQ129" s="772"/>
      <c r="AR129" s="772"/>
      <c r="AS129" s="772"/>
      <c r="AT129" s="773"/>
      <c r="AU129" s="237"/>
      <c r="AV129" s="237"/>
      <c r="AW129" s="237"/>
      <c r="AX129" s="737" t="s">
        <v>462</v>
      </c>
      <c r="AY129" s="738"/>
      <c r="AZ129" s="738"/>
      <c r="BA129" s="738"/>
      <c r="BB129" s="738"/>
      <c r="BC129" s="738"/>
      <c r="BD129" s="738"/>
      <c r="BE129" s="739"/>
      <c r="BF129" s="757" t="s">
        <v>111</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463</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464</v>
      </c>
      <c r="X130" s="765"/>
      <c r="Y130" s="765"/>
      <c r="Z130" s="766"/>
      <c r="AA130" s="767">
        <v>482964</v>
      </c>
      <c r="AB130" s="768"/>
      <c r="AC130" s="768"/>
      <c r="AD130" s="768"/>
      <c r="AE130" s="769"/>
      <c r="AF130" s="770">
        <v>457824</v>
      </c>
      <c r="AG130" s="768"/>
      <c r="AH130" s="768"/>
      <c r="AI130" s="768"/>
      <c r="AJ130" s="769"/>
      <c r="AK130" s="770">
        <v>428932</v>
      </c>
      <c r="AL130" s="768"/>
      <c r="AM130" s="768"/>
      <c r="AN130" s="768"/>
      <c r="AO130" s="769"/>
      <c r="AP130" s="771"/>
      <c r="AQ130" s="772"/>
      <c r="AR130" s="772"/>
      <c r="AS130" s="772"/>
      <c r="AT130" s="773"/>
      <c r="AU130" s="237"/>
      <c r="AV130" s="237"/>
      <c r="AW130" s="237"/>
      <c r="AX130" s="737" t="s">
        <v>465</v>
      </c>
      <c r="AY130" s="738"/>
      <c r="AZ130" s="738"/>
      <c r="BA130" s="738"/>
      <c r="BB130" s="738"/>
      <c r="BC130" s="738"/>
      <c r="BD130" s="738"/>
      <c r="BE130" s="739"/>
      <c r="BF130" s="740">
        <v>12.9</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466</v>
      </c>
      <c r="X131" s="748"/>
      <c r="Y131" s="748"/>
      <c r="Z131" s="749"/>
      <c r="AA131" s="750">
        <v>2170025</v>
      </c>
      <c r="AB131" s="751"/>
      <c r="AC131" s="751"/>
      <c r="AD131" s="751"/>
      <c r="AE131" s="752"/>
      <c r="AF131" s="753">
        <v>2297037</v>
      </c>
      <c r="AG131" s="751"/>
      <c r="AH131" s="751"/>
      <c r="AI131" s="751"/>
      <c r="AJ131" s="752"/>
      <c r="AK131" s="753">
        <v>2295490</v>
      </c>
      <c r="AL131" s="751"/>
      <c r="AM131" s="751"/>
      <c r="AN131" s="751"/>
      <c r="AO131" s="752"/>
      <c r="AP131" s="754"/>
      <c r="AQ131" s="755"/>
      <c r="AR131" s="755"/>
      <c r="AS131" s="755"/>
      <c r="AT131" s="756"/>
      <c r="AU131" s="237"/>
      <c r="AV131" s="237"/>
      <c r="AW131" s="237"/>
      <c r="AX131" s="715" t="s">
        <v>467</v>
      </c>
      <c r="AY131" s="716"/>
      <c r="AZ131" s="716"/>
      <c r="BA131" s="716"/>
      <c r="BB131" s="716"/>
      <c r="BC131" s="716"/>
      <c r="BD131" s="716"/>
      <c r="BE131" s="717"/>
      <c r="BF131" s="718">
        <v>74.900000000000006</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468</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469</v>
      </c>
      <c r="W132" s="728"/>
      <c r="X132" s="728"/>
      <c r="Y132" s="728"/>
      <c r="Z132" s="729"/>
      <c r="AA132" s="730">
        <v>14.138039879999999</v>
      </c>
      <c r="AB132" s="731"/>
      <c r="AC132" s="731"/>
      <c r="AD132" s="731"/>
      <c r="AE132" s="732"/>
      <c r="AF132" s="733">
        <v>13.296607760000001</v>
      </c>
      <c r="AG132" s="731"/>
      <c r="AH132" s="731"/>
      <c r="AI132" s="731"/>
      <c r="AJ132" s="732"/>
      <c r="AK132" s="733">
        <v>11.468052569999999</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470</v>
      </c>
      <c r="W133" s="707"/>
      <c r="X133" s="707"/>
      <c r="Y133" s="707"/>
      <c r="Z133" s="708"/>
      <c r="AA133" s="709">
        <v>15.6</v>
      </c>
      <c r="AB133" s="710"/>
      <c r="AC133" s="710"/>
      <c r="AD133" s="710"/>
      <c r="AE133" s="711"/>
      <c r="AF133" s="709">
        <v>14.3</v>
      </c>
      <c r="AG133" s="710"/>
      <c r="AH133" s="710"/>
      <c r="AI133" s="710"/>
      <c r="AJ133" s="711"/>
      <c r="AK133" s="709">
        <v>12.9</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22" t="s">
        <v>473</v>
      </c>
      <c r="L7" s="256"/>
      <c r="M7" s="257" t="s">
        <v>474</v>
      </c>
      <c r="N7" s="258"/>
    </row>
    <row r="8" spans="1:16">
      <c r="A8" s="250"/>
      <c r="B8" s="246"/>
      <c r="C8" s="246"/>
      <c r="D8" s="246"/>
      <c r="E8" s="246"/>
      <c r="F8" s="246"/>
      <c r="G8" s="259"/>
      <c r="H8" s="260"/>
      <c r="I8" s="260"/>
      <c r="J8" s="261"/>
      <c r="K8" s="1123"/>
      <c r="L8" s="262" t="s">
        <v>475</v>
      </c>
      <c r="M8" s="263" t="s">
        <v>476</v>
      </c>
      <c r="N8" s="264" t="s">
        <v>477</v>
      </c>
    </row>
    <row r="9" spans="1:16">
      <c r="A9" s="250"/>
      <c r="B9" s="246"/>
      <c r="C9" s="246"/>
      <c r="D9" s="246"/>
      <c r="E9" s="246"/>
      <c r="F9" s="246"/>
      <c r="G9" s="1136" t="s">
        <v>478</v>
      </c>
      <c r="H9" s="1137"/>
      <c r="I9" s="1137"/>
      <c r="J9" s="1138"/>
      <c r="K9" s="265">
        <v>733357</v>
      </c>
      <c r="L9" s="266">
        <v>91509</v>
      </c>
      <c r="M9" s="267">
        <v>115876</v>
      </c>
      <c r="N9" s="268">
        <v>-21</v>
      </c>
    </row>
    <row r="10" spans="1:16">
      <c r="A10" s="250"/>
      <c r="B10" s="246"/>
      <c r="C10" s="246"/>
      <c r="D10" s="246"/>
      <c r="E10" s="246"/>
      <c r="F10" s="246"/>
      <c r="G10" s="1136" t="s">
        <v>479</v>
      </c>
      <c r="H10" s="1137"/>
      <c r="I10" s="1137"/>
      <c r="J10" s="1138"/>
      <c r="K10" s="269">
        <v>6130</v>
      </c>
      <c r="L10" s="270">
        <v>765</v>
      </c>
      <c r="M10" s="271">
        <v>10922</v>
      </c>
      <c r="N10" s="272">
        <v>-93</v>
      </c>
    </row>
    <row r="11" spans="1:16" ht="13.5" customHeight="1">
      <c r="A11" s="250"/>
      <c r="B11" s="246"/>
      <c r="C11" s="246"/>
      <c r="D11" s="246"/>
      <c r="E11" s="246"/>
      <c r="F11" s="246"/>
      <c r="G11" s="1136" t="s">
        <v>480</v>
      </c>
      <c r="H11" s="1137"/>
      <c r="I11" s="1137"/>
      <c r="J11" s="1138"/>
      <c r="K11" s="269">
        <v>151395</v>
      </c>
      <c r="L11" s="270">
        <v>18891</v>
      </c>
      <c r="M11" s="271">
        <v>18462</v>
      </c>
      <c r="N11" s="272">
        <v>2.2999999999999998</v>
      </c>
    </row>
    <row r="12" spans="1:16" ht="13.5" customHeight="1">
      <c r="A12" s="250"/>
      <c r="B12" s="246"/>
      <c r="C12" s="246"/>
      <c r="D12" s="246"/>
      <c r="E12" s="246"/>
      <c r="F12" s="246"/>
      <c r="G12" s="1136" t="s">
        <v>481</v>
      </c>
      <c r="H12" s="1137"/>
      <c r="I12" s="1137"/>
      <c r="J12" s="1138"/>
      <c r="K12" s="269">
        <v>24723</v>
      </c>
      <c r="L12" s="270">
        <v>3085</v>
      </c>
      <c r="M12" s="271">
        <v>746</v>
      </c>
      <c r="N12" s="272">
        <v>313.5</v>
      </c>
    </row>
    <row r="13" spans="1:16" ht="13.5" customHeight="1">
      <c r="A13" s="250"/>
      <c r="B13" s="246"/>
      <c r="C13" s="246"/>
      <c r="D13" s="246"/>
      <c r="E13" s="246"/>
      <c r="F13" s="246"/>
      <c r="G13" s="1136" t="s">
        <v>482</v>
      </c>
      <c r="H13" s="1137"/>
      <c r="I13" s="1137"/>
      <c r="J13" s="1138"/>
      <c r="K13" s="269" t="s">
        <v>483</v>
      </c>
      <c r="L13" s="270" t="s">
        <v>483</v>
      </c>
      <c r="M13" s="271" t="s">
        <v>483</v>
      </c>
      <c r="N13" s="272" t="s">
        <v>483</v>
      </c>
    </row>
    <row r="14" spans="1:16" ht="13.5" customHeight="1">
      <c r="A14" s="250"/>
      <c r="B14" s="246"/>
      <c r="C14" s="246"/>
      <c r="D14" s="246"/>
      <c r="E14" s="246"/>
      <c r="F14" s="246"/>
      <c r="G14" s="1136" t="s">
        <v>484</v>
      </c>
      <c r="H14" s="1137"/>
      <c r="I14" s="1137"/>
      <c r="J14" s="1138"/>
      <c r="K14" s="269">
        <v>43404</v>
      </c>
      <c r="L14" s="270">
        <v>5416</v>
      </c>
      <c r="M14" s="271">
        <v>5201</v>
      </c>
      <c r="N14" s="272">
        <v>4.0999999999999996</v>
      </c>
    </row>
    <row r="15" spans="1:16" ht="13.5" customHeight="1">
      <c r="A15" s="250"/>
      <c r="B15" s="246"/>
      <c r="C15" s="246"/>
      <c r="D15" s="246"/>
      <c r="E15" s="246"/>
      <c r="F15" s="246"/>
      <c r="G15" s="1136" t="s">
        <v>485</v>
      </c>
      <c r="H15" s="1137"/>
      <c r="I15" s="1137"/>
      <c r="J15" s="1138"/>
      <c r="K15" s="269">
        <v>14116</v>
      </c>
      <c r="L15" s="270">
        <v>1761</v>
      </c>
      <c r="M15" s="271">
        <v>2624</v>
      </c>
      <c r="N15" s="272">
        <v>-32.9</v>
      </c>
    </row>
    <row r="16" spans="1:16">
      <c r="A16" s="250"/>
      <c r="B16" s="246"/>
      <c r="C16" s="246"/>
      <c r="D16" s="246"/>
      <c r="E16" s="246"/>
      <c r="F16" s="246"/>
      <c r="G16" s="1139" t="s">
        <v>486</v>
      </c>
      <c r="H16" s="1140"/>
      <c r="I16" s="1140"/>
      <c r="J16" s="1141"/>
      <c r="K16" s="270">
        <v>-22632</v>
      </c>
      <c r="L16" s="270">
        <v>-2824</v>
      </c>
      <c r="M16" s="271">
        <v>-12273</v>
      </c>
      <c r="N16" s="272">
        <v>-77</v>
      </c>
    </row>
    <row r="17" spans="1:16">
      <c r="A17" s="250"/>
      <c r="B17" s="246"/>
      <c r="C17" s="246"/>
      <c r="D17" s="246"/>
      <c r="E17" s="246"/>
      <c r="F17" s="246"/>
      <c r="G17" s="1139" t="s">
        <v>171</v>
      </c>
      <c r="H17" s="1140"/>
      <c r="I17" s="1140"/>
      <c r="J17" s="1141"/>
      <c r="K17" s="270">
        <v>950493</v>
      </c>
      <c r="L17" s="270">
        <v>118604</v>
      </c>
      <c r="M17" s="271">
        <v>141557</v>
      </c>
      <c r="N17" s="272">
        <v>-16.2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33" t="s">
        <v>491</v>
      </c>
      <c r="H21" s="1134"/>
      <c r="I21" s="1134"/>
      <c r="J21" s="1135"/>
      <c r="K21" s="282">
        <v>12.23</v>
      </c>
      <c r="L21" s="283">
        <v>13.44</v>
      </c>
      <c r="M21" s="284">
        <v>-1.21</v>
      </c>
      <c r="N21" s="251"/>
      <c r="O21" s="285"/>
      <c r="P21" s="281"/>
    </row>
    <row r="22" spans="1:16" s="286" customFormat="1">
      <c r="A22" s="281"/>
      <c r="B22" s="251"/>
      <c r="C22" s="251"/>
      <c r="D22" s="251"/>
      <c r="E22" s="251"/>
      <c r="F22" s="251"/>
      <c r="G22" s="1133" t="s">
        <v>492</v>
      </c>
      <c r="H22" s="1134"/>
      <c r="I22" s="1134"/>
      <c r="J22" s="1135"/>
      <c r="K22" s="287">
        <v>95.7</v>
      </c>
      <c r="L22" s="288">
        <v>94.9</v>
      </c>
      <c r="M22" s="289">
        <v>0.8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22" t="s">
        <v>473</v>
      </c>
      <c r="L30" s="256"/>
      <c r="M30" s="257" t="s">
        <v>474</v>
      </c>
      <c r="N30" s="258"/>
    </row>
    <row r="31" spans="1:16">
      <c r="A31" s="250"/>
      <c r="B31" s="246"/>
      <c r="C31" s="246"/>
      <c r="D31" s="246"/>
      <c r="E31" s="246"/>
      <c r="F31" s="246"/>
      <c r="G31" s="259"/>
      <c r="H31" s="260"/>
      <c r="I31" s="260"/>
      <c r="J31" s="261"/>
      <c r="K31" s="1123"/>
      <c r="L31" s="262" t="s">
        <v>475</v>
      </c>
      <c r="M31" s="263" t="s">
        <v>476</v>
      </c>
      <c r="N31" s="264" t="s">
        <v>477</v>
      </c>
    </row>
    <row r="32" spans="1:16" ht="27" customHeight="1">
      <c r="A32" s="250"/>
      <c r="B32" s="246"/>
      <c r="C32" s="246"/>
      <c r="D32" s="246"/>
      <c r="E32" s="246"/>
      <c r="F32" s="246"/>
      <c r="G32" s="1124" t="s">
        <v>496</v>
      </c>
      <c r="H32" s="1125"/>
      <c r="I32" s="1125"/>
      <c r="J32" s="1126"/>
      <c r="K32" s="296">
        <v>544380</v>
      </c>
      <c r="L32" s="296">
        <v>67929</v>
      </c>
      <c r="M32" s="297">
        <v>70006</v>
      </c>
      <c r="N32" s="298">
        <v>-3</v>
      </c>
    </row>
    <row r="33" spans="1:16" ht="13.5" customHeight="1">
      <c r="A33" s="250"/>
      <c r="B33" s="246"/>
      <c r="C33" s="246"/>
      <c r="D33" s="246"/>
      <c r="E33" s="246"/>
      <c r="F33" s="246"/>
      <c r="G33" s="1124" t="s">
        <v>497</v>
      </c>
      <c r="H33" s="1125"/>
      <c r="I33" s="1125"/>
      <c r="J33" s="1126"/>
      <c r="K33" s="296" t="s">
        <v>483</v>
      </c>
      <c r="L33" s="296" t="s">
        <v>483</v>
      </c>
      <c r="M33" s="297" t="s">
        <v>483</v>
      </c>
      <c r="N33" s="298" t="s">
        <v>483</v>
      </c>
    </row>
    <row r="34" spans="1:16" ht="27" customHeight="1">
      <c r="A34" s="250"/>
      <c r="B34" s="246"/>
      <c r="C34" s="246"/>
      <c r="D34" s="246"/>
      <c r="E34" s="246"/>
      <c r="F34" s="246"/>
      <c r="G34" s="1124" t="s">
        <v>498</v>
      </c>
      <c r="H34" s="1125"/>
      <c r="I34" s="1125"/>
      <c r="J34" s="1126"/>
      <c r="K34" s="296" t="s">
        <v>483</v>
      </c>
      <c r="L34" s="296" t="s">
        <v>483</v>
      </c>
      <c r="M34" s="297">
        <v>1</v>
      </c>
      <c r="N34" s="298" t="s">
        <v>483</v>
      </c>
    </row>
    <row r="35" spans="1:16" ht="27" customHeight="1">
      <c r="A35" s="250"/>
      <c r="B35" s="246"/>
      <c r="C35" s="246"/>
      <c r="D35" s="246"/>
      <c r="E35" s="246"/>
      <c r="F35" s="246"/>
      <c r="G35" s="1124" t="s">
        <v>499</v>
      </c>
      <c r="H35" s="1125"/>
      <c r="I35" s="1125"/>
      <c r="J35" s="1126"/>
      <c r="K35" s="296">
        <v>70985</v>
      </c>
      <c r="L35" s="296">
        <v>8858</v>
      </c>
      <c r="M35" s="297">
        <v>19095</v>
      </c>
      <c r="N35" s="298">
        <v>-53.6</v>
      </c>
    </row>
    <row r="36" spans="1:16" ht="27" customHeight="1">
      <c r="A36" s="250"/>
      <c r="B36" s="246"/>
      <c r="C36" s="246"/>
      <c r="D36" s="246"/>
      <c r="E36" s="246"/>
      <c r="F36" s="246"/>
      <c r="G36" s="1124" t="s">
        <v>500</v>
      </c>
      <c r="H36" s="1125"/>
      <c r="I36" s="1125"/>
      <c r="J36" s="1126"/>
      <c r="K36" s="296">
        <v>77741</v>
      </c>
      <c r="L36" s="296">
        <v>9701</v>
      </c>
      <c r="M36" s="297">
        <v>5066</v>
      </c>
      <c r="N36" s="298">
        <v>91.5</v>
      </c>
    </row>
    <row r="37" spans="1:16" ht="13.5" customHeight="1">
      <c r="A37" s="250"/>
      <c r="B37" s="246"/>
      <c r="C37" s="246"/>
      <c r="D37" s="246"/>
      <c r="E37" s="246"/>
      <c r="F37" s="246"/>
      <c r="G37" s="1124" t="s">
        <v>501</v>
      </c>
      <c r="H37" s="1125"/>
      <c r="I37" s="1125"/>
      <c r="J37" s="1126"/>
      <c r="K37" s="296" t="s">
        <v>483</v>
      </c>
      <c r="L37" s="296" t="s">
        <v>483</v>
      </c>
      <c r="M37" s="297">
        <v>1361</v>
      </c>
      <c r="N37" s="298" t="s">
        <v>483</v>
      </c>
    </row>
    <row r="38" spans="1:16" ht="27" customHeight="1">
      <c r="A38" s="250"/>
      <c r="B38" s="246"/>
      <c r="C38" s="246"/>
      <c r="D38" s="246"/>
      <c r="E38" s="246"/>
      <c r="F38" s="246"/>
      <c r="G38" s="1127" t="s">
        <v>502</v>
      </c>
      <c r="H38" s="1128"/>
      <c r="I38" s="1128"/>
      <c r="J38" s="1129"/>
      <c r="K38" s="299">
        <v>44</v>
      </c>
      <c r="L38" s="299">
        <v>5</v>
      </c>
      <c r="M38" s="300">
        <v>15</v>
      </c>
      <c r="N38" s="301">
        <v>-66.7</v>
      </c>
      <c r="O38" s="295"/>
    </row>
    <row r="39" spans="1:16">
      <c r="A39" s="250"/>
      <c r="B39" s="246"/>
      <c r="C39" s="246"/>
      <c r="D39" s="246"/>
      <c r="E39" s="246"/>
      <c r="F39" s="246"/>
      <c r="G39" s="1127" t="s">
        <v>503</v>
      </c>
      <c r="H39" s="1128"/>
      <c r="I39" s="1128"/>
      <c r="J39" s="1129"/>
      <c r="K39" s="302">
        <v>-970</v>
      </c>
      <c r="L39" s="302">
        <v>-121</v>
      </c>
      <c r="M39" s="303">
        <v>-2978</v>
      </c>
      <c r="N39" s="304">
        <v>-95.9</v>
      </c>
      <c r="O39" s="295"/>
    </row>
    <row r="40" spans="1:16" ht="27" customHeight="1">
      <c r="A40" s="250"/>
      <c r="B40" s="246"/>
      <c r="C40" s="246"/>
      <c r="D40" s="246"/>
      <c r="E40" s="246"/>
      <c r="F40" s="246"/>
      <c r="G40" s="1124" t="s">
        <v>504</v>
      </c>
      <c r="H40" s="1125"/>
      <c r="I40" s="1125"/>
      <c r="J40" s="1126"/>
      <c r="K40" s="302">
        <v>-428932</v>
      </c>
      <c r="L40" s="302">
        <v>-53523</v>
      </c>
      <c r="M40" s="303">
        <v>-63538</v>
      </c>
      <c r="N40" s="304">
        <v>-15.8</v>
      </c>
      <c r="O40" s="295"/>
    </row>
    <row r="41" spans="1:16">
      <c r="A41" s="250"/>
      <c r="B41" s="246"/>
      <c r="C41" s="246"/>
      <c r="D41" s="246"/>
      <c r="E41" s="246"/>
      <c r="F41" s="246"/>
      <c r="G41" s="1130" t="s">
        <v>282</v>
      </c>
      <c r="H41" s="1131"/>
      <c r="I41" s="1131"/>
      <c r="J41" s="1132"/>
      <c r="K41" s="296">
        <v>263248</v>
      </c>
      <c r="L41" s="302">
        <v>32849</v>
      </c>
      <c r="M41" s="303">
        <v>29028</v>
      </c>
      <c r="N41" s="304">
        <v>13.2</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17" t="s">
        <v>473</v>
      </c>
      <c r="J49" s="1119" t="s">
        <v>508</v>
      </c>
      <c r="K49" s="1120"/>
      <c r="L49" s="1120"/>
      <c r="M49" s="1120"/>
      <c r="N49" s="1121"/>
    </row>
    <row r="50" spans="1:14">
      <c r="A50" s="250"/>
      <c r="B50" s="246"/>
      <c r="C50" s="246"/>
      <c r="D50" s="246"/>
      <c r="E50" s="246"/>
      <c r="F50" s="246"/>
      <c r="G50" s="314"/>
      <c r="H50" s="315"/>
      <c r="I50" s="1118"/>
      <c r="J50" s="316" t="s">
        <v>509</v>
      </c>
      <c r="K50" s="317" t="s">
        <v>510</v>
      </c>
      <c r="L50" s="318" t="s">
        <v>511</v>
      </c>
      <c r="M50" s="319" t="s">
        <v>512</v>
      </c>
      <c r="N50" s="320" t="s">
        <v>513</v>
      </c>
    </row>
    <row r="51" spans="1:14">
      <c r="A51" s="250"/>
      <c r="B51" s="246"/>
      <c r="C51" s="246"/>
      <c r="D51" s="246"/>
      <c r="E51" s="246"/>
      <c r="F51" s="246"/>
      <c r="G51" s="312" t="s">
        <v>514</v>
      </c>
      <c r="H51" s="313"/>
      <c r="I51" s="321">
        <v>1355695</v>
      </c>
      <c r="J51" s="322">
        <v>159550</v>
      </c>
      <c r="K51" s="323">
        <v>164.1</v>
      </c>
      <c r="L51" s="324">
        <v>94828</v>
      </c>
      <c r="M51" s="325">
        <v>3.1</v>
      </c>
      <c r="N51" s="326">
        <v>161</v>
      </c>
    </row>
    <row r="52" spans="1:14">
      <c r="A52" s="250"/>
      <c r="B52" s="246"/>
      <c r="C52" s="246"/>
      <c r="D52" s="246"/>
      <c r="E52" s="246"/>
      <c r="F52" s="246"/>
      <c r="G52" s="327"/>
      <c r="H52" s="328" t="s">
        <v>515</v>
      </c>
      <c r="I52" s="329">
        <v>331674</v>
      </c>
      <c r="J52" s="330">
        <v>39034</v>
      </c>
      <c r="K52" s="331">
        <v>76.8</v>
      </c>
      <c r="L52" s="332">
        <v>55133</v>
      </c>
      <c r="M52" s="333">
        <v>4.9000000000000004</v>
      </c>
      <c r="N52" s="334">
        <v>71.900000000000006</v>
      </c>
    </row>
    <row r="53" spans="1:14">
      <c r="A53" s="250"/>
      <c r="B53" s="246"/>
      <c r="C53" s="246"/>
      <c r="D53" s="246"/>
      <c r="E53" s="246"/>
      <c r="F53" s="246"/>
      <c r="G53" s="312" t="s">
        <v>516</v>
      </c>
      <c r="H53" s="313"/>
      <c r="I53" s="321">
        <v>1292607</v>
      </c>
      <c r="J53" s="322">
        <v>154452</v>
      </c>
      <c r="K53" s="323">
        <v>-3.2</v>
      </c>
      <c r="L53" s="324">
        <v>119674</v>
      </c>
      <c r="M53" s="325">
        <v>26.2</v>
      </c>
      <c r="N53" s="326">
        <v>-29.4</v>
      </c>
    </row>
    <row r="54" spans="1:14">
      <c r="A54" s="250"/>
      <c r="B54" s="246"/>
      <c r="C54" s="246"/>
      <c r="D54" s="246"/>
      <c r="E54" s="246"/>
      <c r="F54" s="246"/>
      <c r="G54" s="327"/>
      <c r="H54" s="328" t="s">
        <v>515</v>
      </c>
      <c r="I54" s="329">
        <v>555310</v>
      </c>
      <c r="J54" s="330">
        <v>66353</v>
      </c>
      <c r="K54" s="331">
        <v>70</v>
      </c>
      <c r="L54" s="332">
        <v>57803</v>
      </c>
      <c r="M54" s="333">
        <v>4.8</v>
      </c>
      <c r="N54" s="334">
        <v>65.2</v>
      </c>
    </row>
    <row r="55" spans="1:14">
      <c r="A55" s="250"/>
      <c r="B55" s="246"/>
      <c r="C55" s="246"/>
      <c r="D55" s="246"/>
      <c r="E55" s="246"/>
      <c r="F55" s="246"/>
      <c r="G55" s="312" t="s">
        <v>517</v>
      </c>
      <c r="H55" s="313"/>
      <c r="I55" s="321">
        <v>1035227</v>
      </c>
      <c r="J55" s="322">
        <v>126247</v>
      </c>
      <c r="K55" s="323">
        <v>-18.3</v>
      </c>
      <c r="L55" s="324">
        <v>119685</v>
      </c>
      <c r="M55" s="325">
        <v>0</v>
      </c>
      <c r="N55" s="326">
        <v>-18.3</v>
      </c>
    </row>
    <row r="56" spans="1:14">
      <c r="A56" s="250"/>
      <c r="B56" s="246"/>
      <c r="C56" s="246"/>
      <c r="D56" s="246"/>
      <c r="E56" s="246"/>
      <c r="F56" s="246"/>
      <c r="G56" s="327"/>
      <c r="H56" s="328" t="s">
        <v>515</v>
      </c>
      <c r="I56" s="329">
        <v>471889</v>
      </c>
      <c r="J56" s="330">
        <v>57547</v>
      </c>
      <c r="K56" s="331">
        <v>-13.3</v>
      </c>
      <c r="L56" s="332">
        <v>68464</v>
      </c>
      <c r="M56" s="333">
        <v>18.399999999999999</v>
      </c>
      <c r="N56" s="334">
        <v>-31.7</v>
      </c>
    </row>
    <row r="57" spans="1:14">
      <c r="A57" s="250"/>
      <c r="B57" s="246"/>
      <c r="C57" s="246"/>
      <c r="D57" s="246"/>
      <c r="E57" s="246"/>
      <c r="F57" s="246"/>
      <c r="G57" s="312" t="s">
        <v>518</v>
      </c>
      <c r="H57" s="313"/>
      <c r="I57" s="321">
        <v>1197173</v>
      </c>
      <c r="J57" s="322">
        <v>146748</v>
      </c>
      <c r="K57" s="323">
        <v>16.2</v>
      </c>
      <c r="L57" s="324">
        <v>109920</v>
      </c>
      <c r="M57" s="325">
        <v>-8.1999999999999993</v>
      </c>
      <c r="N57" s="326">
        <v>24.4</v>
      </c>
    </row>
    <row r="58" spans="1:14">
      <c r="A58" s="250"/>
      <c r="B58" s="246"/>
      <c r="C58" s="246"/>
      <c r="D58" s="246"/>
      <c r="E58" s="246"/>
      <c r="F58" s="246"/>
      <c r="G58" s="327"/>
      <c r="H58" s="328" t="s">
        <v>515</v>
      </c>
      <c r="I58" s="329">
        <v>498786</v>
      </c>
      <c r="J58" s="330">
        <v>61141</v>
      </c>
      <c r="K58" s="331">
        <v>6.2</v>
      </c>
      <c r="L58" s="332">
        <v>62739</v>
      </c>
      <c r="M58" s="333">
        <v>-8.4</v>
      </c>
      <c r="N58" s="334">
        <v>14.6</v>
      </c>
    </row>
    <row r="59" spans="1:14">
      <c r="A59" s="250"/>
      <c r="B59" s="246"/>
      <c r="C59" s="246"/>
      <c r="D59" s="246"/>
      <c r="E59" s="246"/>
      <c r="F59" s="246"/>
      <c r="G59" s="312" t="s">
        <v>519</v>
      </c>
      <c r="H59" s="313"/>
      <c r="I59" s="321">
        <v>634162</v>
      </c>
      <c r="J59" s="322">
        <v>79132</v>
      </c>
      <c r="K59" s="323">
        <v>-46.1</v>
      </c>
      <c r="L59" s="324">
        <v>119882</v>
      </c>
      <c r="M59" s="325">
        <v>9.1</v>
      </c>
      <c r="N59" s="326">
        <v>-55.2</v>
      </c>
    </row>
    <row r="60" spans="1:14">
      <c r="A60" s="250"/>
      <c r="B60" s="246"/>
      <c r="C60" s="246"/>
      <c r="D60" s="246"/>
      <c r="E60" s="246"/>
      <c r="F60" s="246"/>
      <c r="G60" s="327"/>
      <c r="H60" s="328" t="s">
        <v>515</v>
      </c>
      <c r="I60" s="335">
        <v>294588</v>
      </c>
      <c r="J60" s="330">
        <v>36759</v>
      </c>
      <c r="K60" s="331">
        <v>-39.9</v>
      </c>
      <c r="L60" s="332">
        <v>66481</v>
      </c>
      <c r="M60" s="333">
        <v>6</v>
      </c>
      <c r="N60" s="334">
        <v>-45.9</v>
      </c>
    </row>
    <row r="61" spans="1:14">
      <c r="A61" s="250"/>
      <c r="B61" s="246"/>
      <c r="C61" s="246"/>
      <c r="D61" s="246"/>
      <c r="E61" s="246"/>
      <c r="F61" s="246"/>
      <c r="G61" s="312" t="s">
        <v>520</v>
      </c>
      <c r="H61" s="336"/>
      <c r="I61" s="337">
        <v>1102973</v>
      </c>
      <c r="J61" s="338">
        <v>133226</v>
      </c>
      <c r="K61" s="339">
        <v>22.5</v>
      </c>
      <c r="L61" s="340">
        <v>112798</v>
      </c>
      <c r="M61" s="341">
        <v>6</v>
      </c>
      <c r="N61" s="326">
        <v>16.5</v>
      </c>
    </row>
    <row r="62" spans="1:14">
      <c r="A62" s="250"/>
      <c r="B62" s="246"/>
      <c r="C62" s="246"/>
      <c r="D62" s="246"/>
      <c r="E62" s="246"/>
      <c r="F62" s="246"/>
      <c r="G62" s="327"/>
      <c r="H62" s="328" t="s">
        <v>515</v>
      </c>
      <c r="I62" s="329">
        <v>430449</v>
      </c>
      <c r="J62" s="330">
        <v>52167</v>
      </c>
      <c r="K62" s="331">
        <v>20</v>
      </c>
      <c r="L62" s="332">
        <v>62124</v>
      </c>
      <c r="M62" s="333">
        <v>5.0999999999999996</v>
      </c>
      <c r="N62" s="334">
        <v>14.9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42" t="s">
        <v>3</v>
      </c>
      <c r="D47" s="1142"/>
      <c r="E47" s="1143"/>
      <c r="F47" s="11">
        <v>17.670000000000002</v>
      </c>
      <c r="G47" s="12">
        <v>15.84</v>
      </c>
      <c r="H47" s="12">
        <v>11.52</v>
      </c>
      <c r="I47" s="12">
        <v>12.29</v>
      </c>
      <c r="J47" s="13">
        <v>17.940000000000001</v>
      </c>
    </row>
    <row r="48" spans="2:10" ht="57.75" customHeight="1">
      <c r="B48" s="14"/>
      <c r="C48" s="1144" t="s">
        <v>4</v>
      </c>
      <c r="D48" s="1144"/>
      <c r="E48" s="1145"/>
      <c r="F48" s="15">
        <v>2.54</v>
      </c>
      <c r="G48" s="16">
        <v>2.4500000000000002</v>
      </c>
      <c r="H48" s="16">
        <v>2.46</v>
      </c>
      <c r="I48" s="16">
        <v>6.72</v>
      </c>
      <c r="J48" s="17">
        <v>9.73</v>
      </c>
    </row>
    <row r="49" spans="2:10" ht="57.75" customHeight="1" thickBot="1">
      <c r="B49" s="18"/>
      <c r="C49" s="1146" t="s">
        <v>5</v>
      </c>
      <c r="D49" s="1146"/>
      <c r="E49" s="1147"/>
      <c r="F49" s="19" t="s">
        <v>527</v>
      </c>
      <c r="G49" s="20" t="s">
        <v>528</v>
      </c>
      <c r="H49" s="20" t="s">
        <v>529</v>
      </c>
      <c r="I49" s="20">
        <v>8.2100000000000009</v>
      </c>
      <c r="J49" s="21">
        <v>2.94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WSR113</cp:lastModifiedBy>
  <cp:lastPrinted>2018-02-21T23:46:28Z</cp:lastPrinted>
  <dcterms:created xsi:type="dcterms:W3CDTF">2018-01-24T06:20:01Z</dcterms:created>
  <dcterms:modified xsi:type="dcterms:W3CDTF">2018-03-04T23:38:25Z</dcterms:modified>
</cp:coreProperties>
</file>